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macbokk/Desktop/"/>
    </mc:Choice>
  </mc:AlternateContent>
  <xr:revisionPtr revIDLastSave="0" documentId="13_ncr:1_{88CE9963-FC11-1442-8E5B-8C7975ECE257}" xr6:coauthVersionLast="45" xr6:coauthVersionMax="45" xr10:uidLastSave="{00000000-0000-0000-0000-000000000000}"/>
  <bookViews>
    <workbookView xWindow="760" yWindow="460" windowWidth="28040" windowHeight="16540" xr2:uid="{069CD149-E59A-FC45-8F9C-51261EE1288F}"/>
  </bookViews>
  <sheets>
    <sheet name="một số lưu ý" sheetId="6" r:id="rId1"/>
    <sheet name="ma trận tự luận 100" sheetId="3" r:id="rId2"/>
    <sheet name="ma trận trắc nghiệm 100" sheetId="2" r:id="rId3"/>
    <sheet name="mức độ 7 -3" sheetId="1" r:id="rId4"/>
    <sheet name="tn 6 - tl 4" sheetId="4" r:id="rId5"/>
    <sheet name="tn 5 tl 5" sheetId="5" r:id="rId6"/>
  </sheets>
  <definedNames>
    <definedName name="_xlnm.Print_Area" localSheetId="2">'ma trận trắc nghiệm 100'!$A$2:$V$16</definedName>
    <definedName name="_xlnm.Print_Area" localSheetId="1">'ma trận tự luận 100'!$A$2:$V$16</definedName>
    <definedName name="_xlnm.Print_Area" localSheetId="3">'mức độ 7 -3'!$A$2:$V$16</definedName>
    <definedName name="_xlnm.Print_Area" localSheetId="5">'tn 5 tl 5'!$A$2:$V$16</definedName>
    <definedName name="_xlnm.Print_Area" localSheetId="4">'tn 6 - tl 4'!$A$2:$V$16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5" i="5" l="1"/>
  <c r="V14" i="5"/>
  <c r="Q14" i="5"/>
  <c r="O14" i="5"/>
  <c r="O16" i="5" s="1"/>
  <c r="M14" i="5"/>
  <c r="K14" i="5"/>
  <c r="K16" i="5" s="1"/>
  <c r="I14" i="5"/>
  <c r="G14" i="5"/>
  <c r="G16" i="5" s="1"/>
  <c r="E14" i="5"/>
  <c r="C16" i="5" s="1"/>
  <c r="C14" i="5"/>
  <c r="T13" i="5"/>
  <c r="S13" i="5"/>
  <c r="R13" i="5"/>
  <c r="P13" i="5"/>
  <c r="N13" i="5"/>
  <c r="N14" i="5" s="1"/>
  <c r="L13" i="5"/>
  <c r="J13" i="5"/>
  <c r="H13" i="5"/>
  <c r="F13" i="5"/>
  <c r="D13" i="5"/>
  <c r="U13" i="5" s="1"/>
  <c r="T12" i="5"/>
  <c r="S12" i="5"/>
  <c r="R12" i="5"/>
  <c r="P12" i="5"/>
  <c r="N12" i="5"/>
  <c r="L12" i="5"/>
  <c r="J12" i="5"/>
  <c r="H12" i="5"/>
  <c r="F12" i="5"/>
  <c r="D12" i="5"/>
  <c r="U12" i="5" s="1"/>
  <c r="T11" i="5"/>
  <c r="S11" i="5"/>
  <c r="R11" i="5"/>
  <c r="P11" i="5"/>
  <c r="N11" i="5"/>
  <c r="L11" i="5"/>
  <c r="J11" i="5"/>
  <c r="H11" i="5"/>
  <c r="F11" i="5"/>
  <c r="D11" i="5"/>
  <c r="U11" i="5" s="1"/>
  <c r="T10" i="5"/>
  <c r="S10" i="5"/>
  <c r="R10" i="5"/>
  <c r="P10" i="5"/>
  <c r="P14" i="5" s="1"/>
  <c r="N10" i="5"/>
  <c r="L10" i="5"/>
  <c r="J10" i="5"/>
  <c r="H10" i="5"/>
  <c r="F10" i="5"/>
  <c r="D10" i="5"/>
  <c r="U10" i="5" s="1"/>
  <c r="T9" i="5"/>
  <c r="T14" i="5" s="1"/>
  <c r="S9" i="5"/>
  <c r="S14" i="5" s="1"/>
  <c r="R9" i="5"/>
  <c r="R14" i="5" s="1"/>
  <c r="P9" i="5"/>
  <c r="N9" i="5"/>
  <c r="L9" i="5"/>
  <c r="L14" i="5" s="1"/>
  <c r="J9" i="5"/>
  <c r="J14" i="5" s="1"/>
  <c r="H9" i="5"/>
  <c r="H14" i="5" s="1"/>
  <c r="F9" i="5"/>
  <c r="F14" i="5" s="1"/>
  <c r="D9" i="5"/>
  <c r="D14" i="5" s="1"/>
  <c r="V15" i="4"/>
  <c r="V14" i="4"/>
  <c r="Q14" i="4"/>
  <c r="O14" i="4"/>
  <c r="M14" i="4"/>
  <c r="K14" i="4"/>
  <c r="K16" i="4" s="1"/>
  <c r="I14" i="4"/>
  <c r="G14" i="4"/>
  <c r="E14" i="4"/>
  <c r="C14" i="4"/>
  <c r="C16" i="4" s="1"/>
  <c r="T13" i="4"/>
  <c r="S13" i="4"/>
  <c r="R13" i="4"/>
  <c r="P13" i="4"/>
  <c r="N13" i="4"/>
  <c r="L13" i="4"/>
  <c r="J13" i="4"/>
  <c r="H13" i="4"/>
  <c r="F13" i="4"/>
  <c r="D13" i="4"/>
  <c r="T12" i="4"/>
  <c r="S12" i="4"/>
  <c r="R12" i="4"/>
  <c r="P12" i="4"/>
  <c r="N12" i="4"/>
  <c r="L12" i="4"/>
  <c r="J12" i="4"/>
  <c r="H12" i="4"/>
  <c r="F12" i="4"/>
  <c r="D12" i="4"/>
  <c r="T11" i="4"/>
  <c r="S11" i="4"/>
  <c r="R11" i="4"/>
  <c r="P11" i="4"/>
  <c r="N11" i="4"/>
  <c r="L11" i="4"/>
  <c r="J11" i="4"/>
  <c r="H11" i="4"/>
  <c r="F11" i="4"/>
  <c r="D11" i="4"/>
  <c r="T10" i="4"/>
  <c r="S10" i="4"/>
  <c r="R10" i="4"/>
  <c r="P10" i="4"/>
  <c r="N10" i="4"/>
  <c r="L10" i="4"/>
  <c r="J10" i="4"/>
  <c r="J14" i="4" s="1"/>
  <c r="H10" i="4"/>
  <c r="F10" i="4"/>
  <c r="D10" i="4"/>
  <c r="T9" i="4"/>
  <c r="S9" i="4"/>
  <c r="R9" i="4"/>
  <c r="P9" i="4"/>
  <c r="P14" i="4" s="1"/>
  <c r="N9" i="4"/>
  <c r="N14" i="4" s="1"/>
  <c r="L9" i="4"/>
  <c r="J9" i="4"/>
  <c r="H9" i="4"/>
  <c r="F9" i="4"/>
  <c r="D9" i="4"/>
  <c r="N9" i="3"/>
  <c r="N10" i="3"/>
  <c r="D9" i="3"/>
  <c r="F9" i="3"/>
  <c r="H9" i="3"/>
  <c r="J9" i="3"/>
  <c r="L9" i="3"/>
  <c r="L14" i="3" s="1"/>
  <c r="P9" i="3"/>
  <c r="R9" i="3"/>
  <c r="D10" i="3"/>
  <c r="F10" i="3"/>
  <c r="F14" i="3" s="1"/>
  <c r="H10" i="3"/>
  <c r="J10" i="3"/>
  <c r="L10" i="3"/>
  <c r="P10" i="3"/>
  <c r="R10" i="3"/>
  <c r="V15" i="3"/>
  <c r="V14" i="3"/>
  <c r="Q14" i="3"/>
  <c r="O14" i="3"/>
  <c r="M14" i="3"/>
  <c r="K14" i="3"/>
  <c r="I14" i="3"/>
  <c r="G14" i="3"/>
  <c r="E14" i="3"/>
  <c r="C14" i="3"/>
  <c r="T13" i="3"/>
  <c r="S13" i="3"/>
  <c r="R13" i="3"/>
  <c r="P13" i="3"/>
  <c r="N13" i="3"/>
  <c r="L13" i="3"/>
  <c r="J13" i="3"/>
  <c r="H13" i="3"/>
  <c r="F13" i="3"/>
  <c r="D13" i="3"/>
  <c r="T12" i="3"/>
  <c r="S12" i="3"/>
  <c r="R12" i="3"/>
  <c r="P12" i="3"/>
  <c r="N12" i="3"/>
  <c r="L12" i="3"/>
  <c r="J12" i="3"/>
  <c r="H12" i="3"/>
  <c r="F12" i="3"/>
  <c r="D12" i="3"/>
  <c r="T11" i="3"/>
  <c r="S11" i="3"/>
  <c r="R11" i="3"/>
  <c r="P11" i="3"/>
  <c r="N11" i="3"/>
  <c r="L11" i="3"/>
  <c r="J11" i="3"/>
  <c r="H11" i="3"/>
  <c r="F11" i="3"/>
  <c r="D11" i="3"/>
  <c r="T10" i="3"/>
  <c r="S10" i="3"/>
  <c r="T9" i="3"/>
  <c r="T14" i="3" s="1"/>
  <c r="S9" i="3"/>
  <c r="H14" i="3"/>
  <c r="Y16" i="2"/>
  <c r="X16" i="2"/>
  <c r="Y15" i="2"/>
  <c r="X15" i="2"/>
  <c r="V15" i="2"/>
  <c r="V14" i="2"/>
  <c r="Q14" i="2"/>
  <c r="O14" i="2"/>
  <c r="M14" i="2"/>
  <c r="K14" i="2"/>
  <c r="I14" i="2"/>
  <c r="G14" i="2"/>
  <c r="G16" i="2" s="1"/>
  <c r="E14" i="2"/>
  <c r="C14" i="2"/>
  <c r="C16" i="2" s="1"/>
  <c r="T13" i="2"/>
  <c r="S13" i="2"/>
  <c r="R13" i="2"/>
  <c r="P13" i="2"/>
  <c r="N13" i="2"/>
  <c r="L13" i="2"/>
  <c r="J13" i="2"/>
  <c r="H13" i="2"/>
  <c r="F13" i="2"/>
  <c r="D13" i="2"/>
  <c r="T12" i="2"/>
  <c r="S12" i="2"/>
  <c r="R12" i="2"/>
  <c r="P12" i="2"/>
  <c r="N12" i="2"/>
  <c r="L12" i="2"/>
  <c r="J12" i="2"/>
  <c r="H12" i="2"/>
  <c r="U12" i="2" s="1"/>
  <c r="F12" i="2"/>
  <c r="D12" i="2"/>
  <c r="T11" i="2"/>
  <c r="S11" i="2"/>
  <c r="R11" i="2"/>
  <c r="P11" i="2"/>
  <c r="N11" i="2"/>
  <c r="L11" i="2"/>
  <c r="J11" i="2"/>
  <c r="H11" i="2"/>
  <c r="F11" i="2"/>
  <c r="D11" i="2"/>
  <c r="AA10" i="2"/>
  <c r="Z10" i="2"/>
  <c r="Y10" i="2"/>
  <c r="X10" i="2"/>
  <c r="T10" i="2"/>
  <c r="S10" i="2"/>
  <c r="R10" i="2"/>
  <c r="P10" i="2"/>
  <c r="N10" i="2"/>
  <c r="L10" i="2"/>
  <c r="J10" i="2"/>
  <c r="H10" i="2"/>
  <c r="F10" i="2"/>
  <c r="D10" i="2"/>
  <c r="AA9" i="2"/>
  <c r="Z9" i="2"/>
  <c r="Y9" i="2"/>
  <c r="X9" i="2"/>
  <c r="T9" i="2"/>
  <c r="S9" i="2"/>
  <c r="S14" i="2" s="1"/>
  <c r="R9" i="2"/>
  <c r="P9" i="2"/>
  <c r="P14" i="2" s="1"/>
  <c r="N9" i="2"/>
  <c r="L9" i="2"/>
  <c r="J9" i="2"/>
  <c r="J14" i="2" s="1"/>
  <c r="H9" i="2"/>
  <c r="H14" i="2" s="1"/>
  <c r="F9" i="2"/>
  <c r="F14" i="2" s="1"/>
  <c r="D9" i="2"/>
  <c r="V16" i="5" l="1"/>
  <c r="U9" i="5"/>
  <c r="U14" i="5" s="1"/>
  <c r="U9" i="4"/>
  <c r="U13" i="4"/>
  <c r="O16" i="4"/>
  <c r="F14" i="4"/>
  <c r="R14" i="4"/>
  <c r="H14" i="4"/>
  <c r="U10" i="4"/>
  <c r="S14" i="4"/>
  <c r="L14" i="4"/>
  <c r="U12" i="4"/>
  <c r="T14" i="4"/>
  <c r="U11" i="4"/>
  <c r="G16" i="4"/>
  <c r="V16" i="4" s="1"/>
  <c r="U14" i="4"/>
  <c r="D14" i="4"/>
  <c r="U13" i="3"/>
  <c r="K16" i="3"/>
  <c r="J14" i="3"/>
  <c r="C16" i="3"/>
  <c r="S14" i="3"/>
  <c r="O16" i="3"/>
  <c r="N14" i="3"/>
  <c r="G16" i="3"/>
  <c r="V16" i="3" s="1"/>
  <c r="U11" i="3"/>
  <c r="U12" i="3"/>
  <c r="R14" i="3"/>
  <c r="U10" i="3"/>
  <c r="P14" i="3"/>
  <c r="D14" i="3"/>
  <c r="U9" i="3"/>
  <c r="U11" i="2"/>
  <c r="U13" i="2"/>
  <c r="R14" i="2"/>
  <c r="T14" i="2"/>
  <c r="O16" i="2"/>
  <c r="N14" i="2"/>
  <c r="K16" i="2"/>
  <c r="L14" i="2"/>
  <c r="U10" i="2"/>
  <c r="U9" i="2"/>
  <c r="D14" i="2"/>
  <c r="V15" i="1"/>
  <c r="V14" i="1"/>
  <c r="T14" i="1"/>
  <c r="R10" i="1"/>
  <c r="R11" i="1"/>
  <c r="R12" i="1"/>
  <c r="R13" i="1"/>
  <c r="P10" i="1"/>
  <c r="P11" i="1"/>
  <c r="P12" i="1"/>
  <c r="P13" i="1"/>
  <c r="N10" i="1"/>
  <c r="N11" i="1"/>
  <c r="N12" i="1"/>
  <c r="N13" i="1"/>
  <c r="L10" i="1"/>
  <c r="L11" i="1"/>
  <c r="L12" i="1"/>
  <c r="L13" i="1"/>
  <c r="J10" i="1"/>
  <c r="J11" i="1"/>
  <c r="J12" i="1"/>
  <c r="J13" i="1"/>
  <c r="Y15" i="1"/>
  <c r="Y16" i="1"/>
  <c r="X16" i="1"/>
  <c r="X15" i="1"/>
  <c r="Z10" i="1"/>
  <c r="Z9" i="1"/>
  <c r="X10" i="1"/>
  <c r="Y10" i="1"/>
  <c r="AA10" i="1"/>
  <c r="AA9" i="1"/>
  <c r="Y9" i="1"/>
  <c r="X9" i="1"/>
  <c r="S10" i="1"/>
  <c r="T10" i="1"/>
  <c r="S11" i="1"/>
  <c r="T11" i="1"/>
  <c r="S12" i="1"/>
  <c r="T12" i="1"/>
  <c r="S13" i="1"/>
  <c r="T13" i="1"/>
  <c r="T9" i="1"/>
  <c r="S9" i="1"/>
  <c r="S14" i="1" s="1"/>
  <c r="R9" i="1"/>
  <c r="P9" i="1"/>
  <c r="N9" i="1"/>
  <c r="L9" i="1"/>
  <c r="J9" i="1"/>
  <c r="H10" i="1"/>
  <c r="H11" i="1"/>
  <c r="H12" i="1"/>
  <c r="H13" i="1"/>
  <c r="H9" i="1"/>
  <c r="F10" i="1"/>
  <c r="F11" i="1"/>
  <c r="F12" i="1"/>
  <c r="F13" i="1"/>
  <c r="F9" i="1"/>
  <c r="E14" i="1"/>
  <c r="G14" i="1"/>
  <c r="G16" i="1" s="1"/>
  <c r="I14" i="1"/>
  <c r="K14" i="1"/>
  <c r="M14" i="1"/>
  <c r="K16" i="1" s="1"/>
  <c r="O14" i="1"/>
  <c r="O16" i="1" s="1"/>
  <c r="Q14" i="1"/>
  <c r="C14" i="1"/>
  <c r="C16" i="1" s="1"/>
  <c r="V16" i="1" s="1"/>
  <c r="D10" i="1"/>
  <c r="D11" i="1"/>
  <c r="D12" i="1"/>
  <c r="D13" i="1"/>
  <c r="D9" i="1"/>
  <c r="U14" i="3" l="1"/>
  <c r="V16" i="2"/>
  <c r="U14" i="2"/>
  <c r="D14" i="1"/>
  <c r="H14" i="1"/>
  <c r="P14" i="1"/>
  <c r="J14" i="1"/>
  <c r="N14" i="1"/>
  <c r="U13" i="1"/>
  <c r="U12" i="1"/>
  <c r="U11" i="1"/>
  <c r="R14" i="1"/>
  <c r="L14" i="1"/>
  <c r="U10" i="1"/>
  <c r="U9" i="1"/>
  <c r="U14" i="1" s="1"/>
  <c r="F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tc={889203E6-4D05-804E-ABE3-BA4CF94CA6CC}</author>
    <author>tc={F252763C-D2E3-A24F-B620-54CBF7D0A724}</author>
    <author>tc={797717F9-16BD-B943-89F4-95DC0DCEAB2E}</author>
    <author>tc={BD7BE5E4-EF8D-8D4E-AEFE-BFB000D81ACD}</author>
    <author>tc={E5EC52E3-7499-AA4C-AD1F-DB2BE3C8BB7E}</author>
    <author>tc={98D51698-4548-0845-B60F-EAC6797E352C}</author>
    <author>tc={97580A00-6A53-E349-BE01-25B4C72C03D7}</author>
    <author>tc={8CB8DAB5-4E44-E043-829D-1B04396A021C}</author>
    <author>tc={490487AE-2ACF-DC47-80A0-E7930CEDB8AB}</author>
    <author>tc={FC0761B9-30AE-FD45-82B2-967A5276A624}</author>
    <author>tc={BCA4E5EA-2A0D-A242-945E-8FA87DD1E349}</author>
    <author>tc={5E876841-1BEE-B34C-8086-5AE844B02632}</author>
  </authors>
  <commentList>
    <comment ref="V6" authorId="0" shapeId="0" xr:uid="{889203E6-4D05-804E-ABE3-BA4CF94CA6CC}">
      <text>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text>
    </comment>
    <comment ref="C8" authorId="1" shapeId="0" xr:uid="{F252763C-D2E3-A24F-B620-54CBF7D0A724}">
      <text>
        <t>[Threaded comment]
Your version of Excel allows you to read this threaded comment; however, any edits to it will get removed if the file is opened in a newer version of Excel. Learn more: https://go.microsoft.com/fwlink/?linkid=870924
Comment:
    câu hỏi trắc nghiệm</t>
      </text>
    </comment>
    <comment ref="D8" authorId="2" shapeId="0" xr:uid="{797717F9-16BD-B943-89F4-95DC0DCEAB2E}">
      <text>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text>
    </comment>
    <comment ref="E8" authorId="3" shapeId="0" xr:uid="{BD7BE5E4-EF8D-8D4E-AEFE-BFB000D81ACD}">
      <text>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text>
    </comment>
    <comment ref="F8" authorId="4" shapeId="0" xr:uid="{E5EC52E3-7499-AA4C-AD1F-DB2BE3C8BB7E}">
      <text>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text>
    </comment>
    <comment ref="H8" authorId="5" shapeId="0" xr:uid="{98D51698-4548-0845-B60F-EAC6797E352C}">
      <text>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text>
    </comment>
    <comment ref="J8" authorId="6" shapeId="0" xr:uid="{97580A00-6A53-E349-BE01-25B4C72C03D7}">
      <text>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text>
    </comment>
    <comment ref="K8" authorId="7" shapeId="0" xr:uid="{8CB8DAB5-4E44-E043-829D-1B04396A021C}">
      <text>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text>
    </comment>
    <comment ref="L8" authorId="8" shapeId="0" xr:uid="{490487AE-2ACF-DC47-80A0-E7930CEDB8AB}">
      <text>
        <t>[Threaded comment]
Your version of Excel allows you to read this threaded comment; however, any edits to it will get removed if the file is opened in a newer version of Excel. Learn more: https://go.microsoft.com/fwlink/?linkid=870924
Comment:
    thời gian từ 1,5 - 1,75 phút/câu</t>
      </text>
    </comment>
    <comment ref="N8" authorId="9" shapeId="0" xr:uid="{FC0761B9-30AE-FD45-82B2-967A5276A624}">
      <text>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text>
    </comment>
    <comment ref="P8" authorId="10" shapeId="0" xr:uid="{BCA4E5EA-2A0D-A242-945E-8FA87DD1E349}">
      <text>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text>
    </comment>
    <comment ref="R8" authorId="11" shapeId="0" xr:uid="{5E876841-1BEE-B34C-8086-5AE844B02632}">
      <text>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tc={DDE4892F-5855-1642-BD67-622F5881EA2C}</author>
    <author>tc={8A9D398B-AA15-3E4C-85A0-7FCDA968FA53}</author>
    <author>tc={30BE7436-A013-EF44-A984-D9A8559F5143}</author>
    <author>tc={294F05C3-321D-D64D-B65E-8A114543CA8E}</author>
    <author>tc={F07A52B8-EB87-9047-BFE9-E0822D497104}</author>
    <author>tc={338F6320-2C36-BD4A-8E3D-034960777E55}</author>
    <author>tc={B5DB4AE8-0D63-8446-9008-5E88101CA746}</author>
    <author>tc={CFC0F767-2917-8F46-A4E4-FC07F364DFA7}</author>
    <author>tc={BF072086-A64A-F840-B5FE-35FF42067303}</author>
    <author>tc={DC292233-FB20-6A49-87F2-4D600DA1F396}</author>
    <author>tc={B7E62E77-ACE2-9740-AD56-85CCEE14B87A}</author>
    <author>tc={51E2D920-A57D-1E44-88E1-6271F42BCE1A}</author>
    <author>tc={6C917695-F325-AA43-855A-717099F6AA67}</author>
  </authors>
  <commentList>
    <comment ref="V6" authorId="0" shapeId="0" xr:uid="{DDE4892F-5855-1642-BD67-622F5881EA2C}">
      <text>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text>
    </comment>
    <comment ref="C8" authorId="1" shapeId="0" xr:uid="{8A9D398B-AA15-3E4C-85A0-7FCDA968FA53}">
      <text>
        <t>[Threaded comment]
Your version of Excel allows you to read this threaded comment; however, any edits to it will get removed if the file is opened in a newer version of Excel. Learn more: https://go.microsoft.com/fwlink/?linkid=870924
Comment:
    câu hỏi trắc nghiệm</t>
      </text>
    </comment>
    <comment ref="D8" authorId="2" shapeId="0" xr:uid="{30BE7436-A013-EF44-A984-D9A8559F5143}">
      <text>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text>
    </comment>
    <comment ref="E8" authorId="3" shapeId="0" xr:uid="{294F05C3-321D-D64D-B65E-8A114543CA8E}">
      <text>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text>
    </comment>
    <comment ref="F8" authorId="4" shapeId="0" xr:uid="{F07A52B8-EB87-9047-BFE9-E0822D497104}">
      <text>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text>
    </comment>
    <comment ref="H8" authorId="5" shapeId="0" xr:uid="{338F6320-2C36-BD4A-8E3D-034960777E55}">
      <text>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text>
    </comment>
    <comment ref="J8" authorId="6" shapeId="0" xr:uid="{B5DB4AE8-0D63-8446-9008-5E88101CA746}">
      <text>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text>
    </comment>
    <comment ref="K8" authorId="7" shapeId="0" xr:uid="{CFC0F767-2917-8F46-A4E4-FC07F364DFA7}">
      <text>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text>
    </comment>
    <comment ref="L8" authorId="8" shapeId="0" xr:uid="{BF072086-A64A-F840-B5FE-35FF42067303}">
      <text>
        <t>[Threaded comment]
Your version of Excel allows you to read this threaded comment; however, any edits to it will get removed if the file is opened in a newer version of Excel. Learn more: https://go.microsoft.com/fwlink/?linkid=870924
Comment:
    thời gian từ 1,5 - 1,75 phút/câu</t>
      </text>
    </comment>
    <comment ref="N8" authorId="9" shapeId="0" xr:uid="{DC292233-FB20-6A49-87F2-4D600DA1F396}">
      <text>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text>
    </comment>
    <comment ref="P8" authorId="10" shapeId="0" xr:uid="{B7E62E77-ACE2-9740-AD56-85CCEE14B87A}">
      <text>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text>
    </comment>
    <comment ref="R8" authorId="11" shapeId="0" xr:uid="{51E2D920-A57D-1E44-88E1-6271F42BCE1A}">
      <text>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text>
    </comment>
    <comment ref="Z15" authorId="12" shapeId="0" xr:uid="{6C917695-F325-AA43-855A-717099F6AA67}">
      <text>
        <t xml:space="preserve">[Threaded comment]
Your version of Excel allows you to read this threaded comment; however, any edits to it will get removed if the file is opened in a newer version of Excel. Learn more: https://go.microsoft.com/fwlink/?linkid=870924
Comment:
    tự luận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tc={DB51FC29-C004-B749-987C-FE2D1F82E631}</author>
    <author>tc={FECF40E2-522D-D848-9280-A89EB5C07531}</author>
    <author>tc={6EB703B7-149D-644A-A97F-E53A2105BB6D}</author>
    <author>tc={6B504FEE-799F-1F4B-9194-A02D5FBB14A1}</author>
    <author>tc={9C25ADA3-A0DD-AE49-BB3C-59E65AB620DE}</author>
    <author>tc={CF71A66E-3463-7342-A80E-EE928DD366FF}</author>
    <author>tc={E7BFD2F1-ED2C-6D43-ABEB-4A08C0FFAEDC}</author>
    <author>tc={54C89511-5600-D84B-AB46-0E2DC8BB4617}</author>
    <author>tc={0157E8D4-46C7-2347-AE11-FF3BF7DE6F45}</author>
    <author>tc={692E6432-B1FC-734D-AAB1-C6AD9472D7BF}</author>
    <author>tc={BCBEFE35-DBAC-ED41-9E9D-60BAA6E02C97}</author>
    <author>tc={CACDEE2E-AEE1-D549-8120-7F1CB2B005E0}</author>
    <author>tc={FF349AFE-686D-3D4A-8074-58ABF61217A2}</author>
  </authors>
  <commentList>
    <comment ref="V6" authorId="0" shapeId="0" xr:uid="{DB51FC29-C004-B749-987C-FE2D1F82E631}">
      <text>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text>
    </comment>
    <comment ref="C8" authorId="1" shapeId="0" xr:uid="{FECF40E2-522D-D848-9280-A89EB5C07531}">
      <text>
        <t>[Threaded comment]
Your version of Excel allows you to read this threaded comment; however, any edits to it will get removed if the file is opened in a newer version of Excel. Learn more: https://go.microsoft.com/fwlink/?linkid=870924
Comment:
    câu hỏi trắc nghiệm</t>
      </text>
    </comment>
    <comment ref="D8" authorId="2" shapeId="0" xr:uid="{6EB703B7-149D-644A-A97F-E53A2105BB6D}">
      <text>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text>
    </comment>
    <comment ref="E8" authorId="3" shapeId="0" xr:uid="{6B504FEE-799F-1F4B-9194-A02D5FBB14A1}">
      <text>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text>
    </comment>
    <comment ref="F8" authorId="4" shapeId="0" xr:uid="{9C25ADA3-A0DD-AE49-BB3C-59E65AB620DE}">
      <text>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text>
    </comment>
    <comment ref="H8" authorId="5" shapeId="0" xr:uid="{CF71A66E-3463-7342-A80E-EE928DD366FF}">
      <text>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text>
    </comment>
    <comment ref="J8" authorId="6" shapeId="0" xr:uid="{E7BFD2F1-ED2C-6D43-ABEB-4A08C0FFAEDC}">
      <text>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text>
    </comment>
    <comment ref="K8" authorId="7" shapeId="0" xr:uid="{54C89511-5600-D84B-AB46-0E2DC8BB4617}">
      <text>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text>
    </comment>
    <comment ref="L8" authorId="8" shapeId="0" xr:uid="{0157E8D4-46C7-2347-AE11-FF3BF7DE6F45}">
      <text>
        <t>[Threaded comment]
Your version of Excel allows you to read this threaded comment; however, any edits to it will get removed if the file is opened in a newer version of Excel. Learn more: https://go.microsoft.com/fwlink/?linkid=870924
Comment:
    thời gian từ 1,5 - 1,75 phút/câu</t>
      </text>
    </comment>
    <comment ref="N8" authorId="9" shapeId="0" xr:uid="{692E6432-B1FC-734D-AAB1-C6AD9472D7BF}">
      <text>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text>
    </comment>
    <comment ref="P8" authorId="10" shapeId="0" xr:uid="{BCBEFE35-DBAC-ED41-9E9D-60BAA6E02C97}">
      <text>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text>
    </comment>
    <comment ref="R8" authorId="11" shapeId="0" xr:uid="{CACDEE2E-AEE1-D549-8120-7F1CB2B005E0}">
      <text>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text>
    </comment>
    <comment ref="Z15" authorId="12" shapeId="0" xr:uid="{FF349AFE-686D-3D4A-8074-58ABF61217A2}">
      <text>
        <t xml:space="preserve">[Threaded comment]
Your version of Excel allows you to read this threaded comment; however, any edits to it will get removed if the file is opened in a newer version of Excel. Learn more: https://go.microsoft.com/fwlink/?linkid=870924
Comment:
    tự luận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tc={A0DAE25E-E900-7A4F-AE39-37FBE423CF68}</author>
    <author>tc={B2274EDB-C69A-1C42-BF7B-5BF8E2D8E9BE}</author>
    <author>tc={E41EB90E-C30A-4A46-99DA-10A8624C5659}</author>
    <author>tc={89E9F7BE-B9A9-9646-AF11-F81C3A6BD6BC}</author>
    <author>tc={DD78D631-629F-1344-A977-5318D4780CC1}</author>
    <author>tc={A20BCCE8-F6B9-504D-AFE5-C9FCE4B43A7F}</author>
    <author>tc={ECB9D6F8-4CF3-5D4B-954E-7738ED5A228E}</author>
    <author>tc={4BD5AA42-1EC7-0847-87EA-36CB65E44C73}</author>
    <author>tc={F2DB02CA-BE7F-A144-8593-652B06449A2F}</author>
    <author>tc={0FB6EAC5-1312-2947-B0DA-F1AF7948E986}</author>
    <author>tc={F491B4C7-AFF5-8E45-92CB-796546EFDF61}</author>
    <author>tc={7D5295BF-7F50-524A-AB3A-084484F774AB}</author>
  </authors>
  <commentList>
    <comment ref="V6" authorId="0" shapeId="0" xr:uid="{A0DAE25E-E900-7A4F-AE39-37FBE423CF68}">
      <text>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text>
    </comment>
    <comment ref="C8" authorId="1" shapeId="0" xr:uid="{B2274EDB-C69A-1C42-BF7B-5BF8E2D8E9BE}">
      <text>
        <t>[Threaded comment]
Your version of Excel allows you to read this threaded comment; however, any edits to it will get removed if the file is opened in a newer version of Excel. Learn more: https://go.microsoft.com/fwlink/?linkid=870924
Comment:
    câu hỏi trắc nghiệm</t>
      </text>
    </comment>
    <comment ref="D8" authorId="2" shapeId="0" xr:uid="{E41EB90E-C30A-4A46-99DA-10A8624C5659}">
      <text>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text>
    </comment>
    <comment ref="E8" authorId="3" shapeId="0" xr:uid="{89E9F7BE-B9A9-9646-AF11-F81C3A6BD6BC}">
      <text>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text>
    </comment>
    <comment ref="F8" authorId="4" shapeId="0" xr:uid="{DD78D631-629F-1344-A977-5318D4780CC1}">
      <text>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text>
    </comment>
    <comment ref="H8" authorId="5" shapeId="0" xr:uid="{A20BCCE8-F6B9-504D-AFE5-C9FCE4B43A7F}">
      <text>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text>
    </comment>
    <comment ref="J8" authorId="6" shapeId="0" xr:uid="{ECB9D6F8-4CF3-5D4B-954E-7738ED5A228E}">
      <text>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text>
    </comment>
    <comment ref="K8" authorId="7" shapeId="0" xr:uid="{4BD5AA42-1EC7-0847-87EA-36CB65E44C73}">
      <text>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text>
    </comment>
    <comment ref="L8" authorId="8" shapeId="0" xr:uid="{F2DB02CA-BE7F-A144-8593-652B06449A2F}">
      <text>
        <t>[Threaded comment]
Your version of Excel allows you to read this threaded comment; however, any edits to it will get removed if the file is opened in a newer version of Excel. Learn more: https://go.microsoft.com/fwlink/?linkid=870924
Comment:
    thời gian từ 1,5 - 1,75 phút/câu</t>
      </text>
    </comment>
    <comment ref="N8" authorId="9" shapeId="0" xr:uid="{0FB6EAC5-1312-2947-B0DA-F1AF7948E986}">
      <text>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text>
    </comment>
    <comment ref="P8" authorId="10" shapeId="0" xr:uid="{F491B4C7-AFF5-8E45-92CB-796546EFDF61}">
      <text>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text>
    </comment>
    <comment ref="R8" authorId="11" shapeId="0" xr:uid="{7D5295BF-7F50-524A-AB3A-084484F774AB}">
      <text>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tc={483574FA-92D3-634E-B04A-2729D94A7C8E}</author>
    <author>tc={62F33D18-87C4-6A44-8F4A-67AB2656D6AF}</author>
    <author>tc={753D0753-C4FD-5545-ABBF-A913E0CDD4EE}</author>
    <author>tc={4504C7B5-74DD-A148-BE6F-7D38F64697CC}</author>
    <author>tc={E0A24292-3811-0542-9325-3550B2EC0285}</author>
    <author>tc={0022D5E1-2815-1147-8F97-A37445317033}</author>
    <author>tc={E5EA2463-A54A-AF40-B38E-92FD5B5B10D2}</author>
    <author>tc={2AC1BD1C-60F7-ED4C-9301-501335285A39}</author>
    <author>tc={4FE043FB-DEAB-E04C-B1AC-838CDE5233DC}</author>
    <author>tc={DD8376D3-50F0-5048-99FC-BA017EE7BAE4}</author>
    <author>tc={835DF51F-819F-7F46-A427-A9BF6D9CFD4D}</author>
    <author>tc={BB3C457F-1E34-C640-BF6C-F53ABE3046F4}</author>
  </authors>
  <commentList>
    <comment ref="V6" authorId="0" shapeId="0" xr:uid="{483574FA-92D3-634E-B04A-2729D94A7C8E}">
      <text>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text>
    </comment>
    <comment ref="C8" authorId="1" shapeId="0" xr:uid="{62F33D18-87C4-6A44-8F4A-67AB2656D6AF}">
      <text>
        <t>[Threaded comment]
Your version of Excel allows you to read this threaded comment; however, any edits to it will get removed if the file is opened in a newer version of Excel. Learn more: https://go.microsoft.com/fwlink/?linkid=870924
Comment:
    câu hỏi trắc nghiệm</t>
      </text>
    </comment>
    <comment ref="D8" authorId="2" shapeId="0" xr:uid="{753D0753-C4FD-5545-ABBF-A913E0CDD4EE}">
      <text>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text>
    </comment>
    <comment ref="E8" authorId="3" shapeId="0" xr:uid="{4504C7B5-74DD-A148-BE6F-7D38F64697CC}">
      <text>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text>
    </comment>
    <comment ref="F8" authorId="4" shapeId="0" xr:uid="{E0A24292-3811-0542-9325-3550B2EC0285}">
      <text>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text>
    </comment>
    <comment ref="H8" authorId="5" shapeId="0" xr:uid="{0022D5E1-2815-1147-8F97-A37445317033}">
      <text>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text>
    </comment>
    <comment ref="J8" authorId="6" shapeId="0" xr:uid="{E5EA2463-A54A-AF40-B38E-92FD5B5B10D2}">
      <text>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text>
    </comment>
    <comment ref="K8" authorId="7" shapeId="0" xr:uid="{2AC1BD1C-60F7-ED4C-9301-501335285A39}">
      <text>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text>
    </comment>
    <comment ref="L8" authorId="8" shapeId="0" xr:uid="{4FE043FB-DEAB-E04C-B1AC-838CDE5233DC}">
      <text>
        <t>[Threaded comment]
Your version of Excel allows you to read this threaded comment; however, any edits to it will get removed if the file is opened in a newer version of Excel. Learn more: https://go.microsoft.com/fwlink/?linkid=870924
Comment:
    thời gian từ 1,5 - 1,75 phút/câu</t>
      </text>
    </comment>
    <comment ref="N8" authorId="9" shapeId="0" xr:uid="{DD8376D3-50F0-5048-99FC-BA017EE7BAE4}">
      <text>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text>
    </comment>
    <comment ref="P8" authorId="10" shapeId="0" xr:uid="{835DF51F-819F-7F46-A427-A9BF6D9CFD4D}">
      <text>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text>
    </comment>
    <comment ref="R8" authorId="11" shapeId="0" xr:uid="{BB3C457F-1E34-C640-BF6C-F53ABE3046F4}">
      <text>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text>
    </comment>
  </commentList>
</comments>
</file>

<file path=xl/sharedStrings.xml><?xml version="1.0" encoding="utf-8"?>
<sst xmlns="http://schemas.openxmlformats.org/spreadsheetml/2006/main" count="195" uniqueCount="31">
  <si>
    <t>stt</t>
  </si>
  <si>
    <t>MA TRẬN ĐỀ KIỂM TRA GIỮA CUỐI KỲ 1</t>
  </si>
  <si>
    <t>MÔN  SINH HỌC LỚP 12, THỜI GIAN 45 PHÚT</t>
  </si>
  <si>
    <t>NỘI DUNG KIẾN THỨC</t>
  </si>
  <si>
    <t>CÂU HỎI THEO MỨC ĐỘ NHẬN THỨC</t>
  </si>
  <si>
    <t>NHẬN BIÊT</t>
  </si>
  <si>
    <t>THÔNG HIỂU</t>
  </si>
  <si>
    <t>VẬN DỤNG</t>
  </si>
  <si>
    <t>VẬN DỤNG CAO</t>
  </si>
  <si>
    <t>chTN</t>
  </si>
  <si>
    <t>Thời gian</t>
  </si>
  <si>
    <t>ch TL</t>
  </si>
  <si>
    <t>chTL</t>
  </si>
  <si>
    <t>Tổng thời gian</t>
  </si>
  <si>
    <t>tỉ lệ %</t>
  </si>
  <si>
    <t xml:space="preserve">tổng </t>
  </si>
  <si>
    <t xml:space="preserve">tỉ lệ </t>
  </si>
  <si>
    <t>tổng số câu</t>
  </si>
  <si>
    <t>giữa kỳ 1 (2 tiết/tuần) đến tuần thứ 9 ( khoảng đến hết bài 15), có tổng cộng chương 1 ( 6 bài) và chương 2 (6 bài + bài tập). Chương 1: 45% , chương 2 55%</t>
  </si>
  <si>
    <t>sau cân chỉnh</t>
  </si>
  <si>
    <t>số câu cần</t>
  </si>
  <si>
    <t>tổng điểm</t>
  </si>
  <si>
    <t>Cơ chế di truyền và biến dị</t>
  </si>
  <si>
    <t>Tính quy luật và hiện tượng di truyền
Quy luật Menden</t>
  </si>
  <si>
    <t>thời gian/ câu trắc nghiệm/tự luận</t>
  </si>
  <si>
    <t>một số lưu ý khi xây dựng ma trận kiểm tra</t>
  </si>
  <si>
    <t xml:space="preserve">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</si>
  <si>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</si>
  <si>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</si>
  <si>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t xml:space="preserve">+ Trắc nghiệm: 
</t>
    </r>
    <r>
      <rPr>
        <b/>
        <sz val="12"/>
        <color theme="1"/>
        <rFont val="Times New Roman"/>
        <family val="1"/>
      </rPr>
      <t>Nhận biết</t>
    </r>
    <r>
      <rPr>
        <sz val="12"/>
        <color theme="1"/>
        <rFont val="Times New Roman"/>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Times New Roman"/>
        <family val="1"/>
      </rPr>
      <t xml:space="preserve">Thông hiểu: </t>
    </r>
    <r>
      <rPr>
        <sz val="12"/>
        <color theme="1"/>
        <rFont val="Times New Roman"/>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Times New Roman"/>
        <family val="1"/>
      </rPr>
      <t xml:space="preserve">Vận dụng: </t>
    </r>
    <r>
      <rPr>
        <sz val="12"/>
        <color theme="1"/>
        <rFont val="Times New Roman"/>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Times New Roman"/>
        <family val="1"/>
      </rPr>
      <t xml:space="preserve">Vận dụng cao: </t>
    </r>
    <r>
      <rPr>
        <sz val="12"/>
        <color theme="1"/>
        <rFont val="Times New Roman"/>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</si>
  <si>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r>
      <rPr>
        <b/>
        <sz val="12"/>
        <color theme="1"/>
        <rFont val="Times New Roman"/>
        <family val="1"/>
      </rPr>
      <t>Câu tự luận:  vẫn đảm bảo theo mức độ 4:3:2:1, trong đó:</t>
    </r>
    <r>
      <rPr>
        <sz val="12"/>
        <color theme="1"/>
        <rFont val="Times New Roman"/>
        <family val="1"/>
      </rPr>
      <t xml:space="preserve">
</t>
    </r>
    <r>
      <rPr>
        <b/>
        <sz val="12"/>
        <color theme="1"/>
        <rFont val="Times New Roman"/>
        <family val="1"/>
      </rPr>
      <t xml:space="preserve"> - Nhận biết: </t>
    </r>
    <r>
      <rPr>
        <sz val="12"/>
        <color theme="1"/>
        <rFont val="Times New Roman"/>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 </t>
    </r>
    <r>
      <rPr>
        <b/>
        <sz val="12"/>
        <color theme="1"/>
        <rFont val="Times New Roman"/>
        <family val="1"/>
      </rPr>
      <t xml:space="preserve">Thông hiểu: </t>
    </r>
    <r>
      <rPr>
        <sz val="12"/>
        <color theme="1"/>
        <rFont val="Times New Roman"/>
        <family val="1"/>
      </rPr>
      <t xml:space="preserve">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
- </t>
    </r>
    <r>
      <rPr>
        <b/>
        <sz val="12"/>
        <color theme="1"/>
        <rFont val="Times New Roman"/>
        <family val="1"/>
      </rPr>
      <t>Vận dụng:</t>
    </r>
    <r>
      <rPr>
        <sz val="12"/>
        <color theme="1"/>
        <rFont val="Times New Roman"/>
        <family val="1"/>
      </rPr>
      <t xml:space="preserve">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
- </t>
    </r>
    <r>
      <rPr>
        <b/>
        <sz val="12"/>
        <color theme="1"/>
        <rFont val="Times New Roman"/>
        <family val="1"/>
      </rPr>
      <t>Vận dụng cao</t>
    </r>
    <r>
      <rPr>
        <sz val="12"/>
        <color theme="1"/>
        <rFont val="Times New Roman"/>
        <family val="1"/>
      </rPr>
      <t>: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</si>
</sst>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_);_(* \(#,##0.0\);_(* &quot;-&quot;_);_(@_)"/>
  </numFmts>
  <fonts count="13" x14ac:knownFonts="1">
    <font>
      <sz val="12"/>
      <color theme="1"/>
      <name val="Calibri"/>
      <family val="2"/>
      <scheme val="minor"/>
    </font>
    <font>
      <sz val="12"/>
      <color theme="1"/>
      <name val="Calibri"/>
      <family val="2"/>
      <scheme val="minor"/>
    </font>
    <font>
      <b/>
      <sz val="14"/>
      <color theme="1"/>
      <name val="Times New Roman"/>
      <family val="1"/>
    </font>
    <font>
      <b/>
      <sz val="12"/>
      <color theme="1"/>
      <name val="Times New Roman"/>
      <family val="1"/>
    </font>
    <font>
      <sz val="12"/>
      <color theme="1"/>
      <name val="Times New Roman"/>
      <family val="1"/>
    </font>
    <font>
      <b/>
      <sz val="16"/>
      <color theme="1"/>
      <name val="Times New Roman"/>
      <family val="1"/>
    </font>
    <font>
      <b/>
      <sz val="20"/>
      <color theme="1"/>
      <name val="Times New Roman"/>
      <family val="1"/>
    </font>
    <font>
      <sz val="14"/>
      <color theme="1"/>
      <name val="Times New Roman"/>
      <family val="1"/>
    </font>
    <font>
      <i/>
      <sz val="14"/>
      <color theme="1"/>
      <name val="Times New Roman"/>
      <family val="1"/>
    </font>
    <font>
      <b/>
      <i/>
      <sz val="14"/>
      <color theme="1"/>
      <name val="Times New Roman"/>
      <family val="1"/>
    </font>
    <font>
      <i/>
      <sz val="12"/>
      <color theme="1"/>
      <name val="Times New Roman"/>
      <family val="1"/>
    </font>
    <font>
      <b/>
      <sz val="14"/>
      <color rgb="FF000000"/>
      <name val="Times New Roman"/>
      <family val="1"/>
    </font>
    <font>
      <sz val="10"/>
      <color rgb="FF000000"/>
      <name val="Tahoma"/>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3" fillId="0" borderId="1" xfId="0" applyFont="1" applyBorder="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2" fontId="4" fillId="0" borderId="0" xfId="0" applyNumberFormat="1" applyFont="1" applyAlignment="1">
      <alignment vertical="center"/>
    </xf>
    <xf numFmtId="0" fontId="3" fillId="0" borderId="0" xfId="0" applyFont="1" applyAlignment="1">
      <alignment vertical="center"/>
    </xf>
    <xf numFmtId="0" fontId="7" fillId="0" borderId="1" xfId="0" applyFont="1" applyBorder="1" applyAlignment="1">
      <alignment horizontal="center" vertical="center"/>
    </xf>
    <xf numFmtId="0" fontId="11" fillId="0" borderId="0" xfId="0" applyFont="1" applyAlignment="1">
      <alignment vertical="center"/>
    </xf>
    <xf numFmtId="0" fontId="8" fillId="0" borderId="1" xfId="0" applyFont="1" applyBorder="1" applyAlignment="1">
      <alignment horizontal="center" vertical="center"/>
    </xf>
    <xf numFmtId="41" fontId="8" fillId="0" borderId="1" xfId="1" applyFont="1" applyBorder="1" applyAlignment="1">
      <alignment horizontal="center" vertical="center"/>
    </xf>
    <xf numFmtId="41" fontId="8" fillId="0" borderId="1" xfId="0" applyNumberFormat="1" applyFont="1" applyBorder="1" applyAlignment="1">
      <alignment horizontal="center" vertical="center"/>
    </xf>
    <xf numFmtId="9" fontId="8" fillId="0" borderId="1" xfId="2"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9" fillId="0" borderId="1" xfId="0" applyFont="1" applyBorder="1" applyAlignment="1">
      <alignment vertical="center"/>
    </xf>
    <xf numFmtId="41" fontId="2" fillId="0" borderId="1" xfId="0" applyNumberFormat="1" applyFont="1" applyBorder="1" applyAlignment="1">
      <alignment vertical="center"/>
    </xf>
    <xf numFmtId="9" fontId="2" fillId="0" borderId="1" xfId="2" applyFont="1" applyBorder="1" applyAlignment="1">
      <alignment vertical="center"/>
    </xf>
    <xf numFmtId="9" fontId="7" fillId="0" borderId="1" xfId="0" applyNumberFormat="1" applyFont="1" applyBorder="1" applyAlignment="1">
      <alignment vertical="center"/>
    </xf>
    <xf numFmtId="0" fontId="10" fillId="0" borderId="0" xfId="0" applyFont="1"/>
    <xf numFmtId="0" fontId="7"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1" xfId="0" applyFont="1" applyBorder="1" applyAlignment="1">
      <alignment horizontal="center" vertical="center"/>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164" fontId="8" fillId="0" borderId="1" xfId="1" applyNumberFormat="1" applyFont="1" applyBorder="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wrapText="1"/>
    </xf>
    <xf numFmtId="0" fontId="4" fillId="0" borderId="0" xfId="0" quotePrefix="1" applyFont="1" applyAlignment="1">
      <alignment horizontal="left" vertical="center" wrapText="1"/>
    </xf>
    <xf numFmtId="0" fontId="9" fillId="0" borderId="0" xfId="0" applyFont="1" applyAlignment="1">
      <alignment vertical="center"/>
    </xf>
    <xf numFmtId="0" fontId="7" fillId="0" borderId="0" xfId="0" applyFont="1"/>
    <xf numFmtId="0" fontId="4"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top" wrapText="1"/>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6" dT="2020-10-09T15:44:08.52" personId="{51084FEC-EF1C-9748-A0D0-B540C20D361A}" id="{889203E6-4D05-804E-ABE3-BA4CF94CA6CC}">
    <text xml:space="preserve">giữa kỳ 1 từ tuần 1 - 9, kiểm tra tuần đến tuần 9, từ bài 1 đến bài 15.
</text>
  </threadedComment>
  <threadedComment ref="C8" dT="2020-10-09T15:17:08.81" personId="{51084FEC-EF1C-9748-A0D0-B540C20D361A}" id="{F252763C-D2E3-A24F-B620-54CBF7D0A724}">
    <text>câu hỏi trắc nghiệm</text>
  </threadedComment>
  <threadedComment ref="D8" dT="2020-10-09T15:17:58.46" personId="{51084FEC-EF1C-9748-A0D0-B540C20D361A}" id="{797717F9-16BD-B943-89F4-95DC0DCEAB2E}">
    <text>thời gian câu hỏi trắc nghiệm nhận biết từ 0,5 —&gt; 0,75 phút/câu</text>
  </threadedComment>
  <threadedComment ref="E8" dT="2020-10-09T15:20:29.33" personId="{51084FEC-EF1C-9748-A0D0-B540C20D361A}" id="{BD7BE5E4-EF8D-8D4E-AEFE-BFB000D81ACD}">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E5EC52E3-7499-AA4C-AD1F-DB2BE3C8BB7E}">
    <text>thời gian TL Nhận biết từ 3 - 4 phút/câu (1 điểm)</text>
  </threadedComment>
  <threadedComment ref="H8" dT="2020-10-09T15:22:42.01" personId="{51084FEC-EF1C-9748-A0D0-B540C20D361A}" id="{98D51698-4548-0845-B60F-EAC6797E352C}">
    <text>câu hỏi ở mức độ thông hiểu được thiết kế tối đa 4 dòng (phần dẫn và phần phương án lựa chọn) thời gian từ 1,0 -1,25phút/câu</text>
  </threadedComment>
  <threadedComment ref="J8" dT="2020-10-09T15:24:34.63" personId="{51084FEC-EF1C-9748-A0D0-B540C20D361A}" id="{97580A00-6A53-E349-BE01-25B4C72C03D7}">
    <text xml:space="preserve">thời gian câu tự luận nhận biết được tính theo ý (0,25 đ) x số ý x (1 phút —&gt; 1,25 phút) 
</text>
  </threadedComment>
  <threadedComment ref="K8" dT="2020-10-09T15:25:29.18" personId="{51084FEC-EF1C-9748-A0D0-B540C20D361A}" id="{8CB8DAB5-4E44-E043-829D-1B04396A021C}">
    <text xml:space="preserve">câu dạng vận dụng, áp dụng kiến thức có trong chuẩn và học liệu trong sách giáo khoa vào một trường hợp cụ thể.
</text>
  </threadedComment>
  <threadedComment ref="L8" dT="2020-10-09T15:26:18.55" personId="{51084FEC-EF1C-9748-A0D0-B540C20D361A}" id="{490487AE-2ACF-DC47-80A0-E7930CEDB8AB}">
    <text>thời gian từ 1,5 - 1,75 phút/câu</text>
  </threadedComment>
  <threadedComment ref="N8" dT="2020-10-09T15:28:14.31" personId="{51084FEC-EF1C-9748-A0D0-B540C20D361A}" id="{FC0761B9-30AE-FD45-82B2-967A5276A624}">
    <text xml:space="preserve">thời gian câu vận dụng tự luận = (1,25  - 1,5) x số ý = câu có 4 ý từ 5- 6 phút. </text>
  </threadedComment>
  <threadedComment ref="P8" dT="2020-10-09T15:28:50.32" personId="{51084FEC-EF1C-9748-A0D0-B540C20D361A}" id="{BCA4E5EA-2A0D-A242-945E-8FA87DD1E349}">
    <text xml:space="preserve">thời gian từ 2 - 2,5 phút/câu
</text>
  </threadedComment>
  <threadedComment ref="R8" dT="2020-10-09T15:30:15.91" personId="{51084FEC-EF1C-9748-A0D0-B540C20D361A}" id="{5E876841-1BEE-B34C-8086-5AE844B02632}">
    <text xml:space="preserve">thời gian từ (2,5 - 3) * số ý . khoảng 5 - 6 phút/ câu. </text>
  </threadedComment>
</ThreadedComments>
</file>

<file path=xl/threadedComments/threadedComment2.xml><?xml version="1.0" encoding="utf-8"?>
<ThreadedComments xmlns="http://schemas.microsoft.com/office/spreadsheetml/2018/threadedcomments" xmlns:x="http://schemas.openxmlformats.org/spreadsheetml/2006/main">
  <threadedComment ref="V6" dT="2020-10-09T15:44:08.52" personId="{51084FEC-EF1C-9748-A0D0-B540C20D361A}" id="{DDE4892F-5855-1642-BD67-622F5881EA2C}">
    <text xml:space="preserve">giữa kỳ 1 từ tuần 1 - 9, kiểm tra tuần đến tuần 9, từ bài 1 đến bài 15.
</text>
  </threadedComment>
  <threadedComment ref="C8" dT="2020-10-09T15:17:08.81" personId="{51084FEC-EF1C-9748-A0D0-B540C20D361A}" id="{8A9D398B-AA15-3E4C-85A0-7FCDA968FA53}">
    <text>câu hỏi trắc nghiệm</text>
  </threadedComment>
  <threadedComment ref="D8" dT="2020-10-09T15:17:58.46" personId="{51084FEC-EF1C-9748-A0D0-B540C20D361A}" id="{30BE7436-A013-EF44-A984-D9A8559F5143}">
    <text>thời gian câu hỏi trắc nghiệm nhận biết từ 0,5 —&gt; 0,75 phút/câu</text>
  </threadedComment>
  <threadedComment ref="E8" dT="2020-10-09T15:20:29.33" personId="{51084FEC-EF1C-9748-A0D0-B540C20D361A}" id="{294F05C3-321D-D64D-B65E-8A114543CA8E}">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F07A52B8-EB87-9047-BFE9-E0822D497104}">
    <text>thời gian TL Nhận biết từ 3 - 4 phút/câu (1 điểm)</text>
  </threadedComment>
  <threadedComment ref="H8" dT="2020-10-09T15:22:42.01" personId="{51084FEC-EF1C-9748-A0D0-B540C20D361A}" id="{338F6320-2C36-BD4A-8E3D-034960777E55}">
    <text>câu hỏi ở mức độ thông hiểu được thiết kế tối đa 4 dòng (phần dẫn và phần phương án lựa chọn) thời gian từ 1,0 -1,25phút/câu</text>
  </threadedComment>
  <threadedComment ref="J8" dT="2020-10-09T15:24:34.63" personId="{51084FEC-EF1C-9748-A0D0-B540C20D361A}" id="{B5DB4AE8-0D63-8446-9008-5E88101CA746}">
    <text xml:space="preserve">thời gian câu tự luận nhận biết được tính theo ý (0,25 đ) x số ý x (1 phút —&gt; 1,25 phút) 
</text>
  </threadedComment>
  <threadedComment ref="K8" dT="2020-10-09T15:25:29.18" personId="{51084FEC-EF1C-9748-A0D0-B540C20D361A}" id="{CFC0F767-2917-8F46-A4E4-FC07F364DFA7}">
    <text xml:space="preserve">câu dạng vận dụng, áp dụng kiến thức có trong chuẩn và học liệu trong sách giáo khoa vào một trường hợp cụ thể.
</text>
  </threadedComment>
  <threadedComment ref="L8" dT="2020-10-09T15:26:18.55" personId="{51084FEC-EF1C-9748-A0D0-B540C20D361A}" id="{BF072086-A64A-F840-B5FE-35FF42067303}">
    <text>thời gian từ 1,5 - 1,75 phút/câu</text>
  </threadedComment>
  <threadedComment ref="N8" dT="2020-10-09T15:28:14.31" personId="{51084FEC-EF1C-9748-A0D0-B540C20D361A}" id="{DC292233-FB20-6A49-87F2-4D600DA1F396}">
    <text xml:space="preserve">thời gian câu vận dụng tự luận = (1,25  - 1,5) x số ý = câu có 4 ý từ 5- 6 phút. </text>
  </threadedComment>
  <threadedComment ref="P8" dT="2020-10-09T15:28:50.32" personId="{51084FEC-EF1C-9748-A0D0-B540C20D361A}" id="{B7E62E77-ACE2-9740-AD56-85CCEE14B87A}">
    <text xml:space="preserve">thời gian từ 2 - 2,5 phút/câu
</text>
  </threadedComment>
  <threadedComment ref="R8" dT="2020-10-09T15:30:15.91" personId="{51084FEC-EF1C-9748-A0D0-B540C20D361A}" id="{51E2D920-A57D-1E44-88E1-6271F42BCE1A}">
    <text xml:space="preserve">thời gian từ (2,5 - 3) * số ý . khoảng 5 - 6 phút/ câu. </text>
  </threadedComment>
  <threadedComment ref="Z15" dT="2020-10-09T15:57:01.41" personId="{51084FEC-EF1C-9748-A0D0-B540C20D361A}" id="{6C917695-F325-AA43-855A-717099F6AA67}">
    <text xml:space="preserve">tự luận
</text>
  </threadedComment>
</ThreadedComments>
</file>

<file path=xl/threadedComments/threadedComment3.xml><?xml version="1.0" encoding="utf-8"?>
<ThreadedComments xmlns="http://schemas.microsoft.com/office/spreadsheetml/2018/threadedcomments" xmlns:x="http://schemas.openxmlformats.org/spreadsheetml/2006/main">
  <threadedComment ref="V6" dT="2020-10-09T15:44:08.52" personId="{51084FEC-EF1C-9748-A0D0-B540C20D361A}" id="{DB51FC29-C004-B749-987C-FE2D1F82E631}">
    <text xml:space="preserve">giữa kỳ 1 từ tuần 1 - 9, kiểm tra tuần đến tuần 9, từ bài 1 đến bài 15.
</text>
  </threadedComment>
  <threadedComment ref="C8" dT="2020-10-09T15:17:08.81" personId="{51084FEC-EF1C-9748-A0D0-B540C20D361A}" id="{FECF40E2-522D-D848-9280-A89EB5C07531}">
    <text>câu hỏi trắc nghiệm</text>
  </threadedComment>
  <threadedComment ref="D8" dT="2020-10-09T15:17:58.46" personId="{51084FEC-EF1C-9748-A0D0-B540C20D361A}" id="{6EB703B7-149D-644A-A97F-E53A2105BB6D}">
    <text>thời gian câu hỏi trắc nghiệm nhận biết từ 0,5 —&gt; 0,75 phút/câu</text>
  </threadedComment>
  <threadedComment ref="E8" dT="2020-10-09T15:20:29.33" personId="{51084FEC-EF1C-9748-A0D0-B540C20D361A}" id="{6B504FEE-799F-1F4B-9194-A02D5FBB14A1}">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9C25ADA3-A0DD-AE49-BB3C-59E65AB620DE}">
    <text>thời gian TL Nhận biết từ 3 - 4 phút/câu (1 điểm)</text>
  </threadedComment>
  <threadedComment ref="H8" dT="2020-10-09T15:22:42.01" personId="{51084FEC-EF1C-9748-A0D0-B540C20D361A}" id="{CF71A66E-3463-7342-A80E-EE928DD366FF}">
    <text>câu hỏi ở mức độ thông hiểu được thiết kế tối đa 4 dòng (phần dẫn và phần phương án lựa chọn) thời gian từ 1,0 -1,25phút/câu</text>
  </threadedComment>
  <threadedComment ref="J8" dT="2020-10-09T15:24:34.63" personId="{51084FEC-EF1C-9748-A0D0-B540C20D361A}" id="{E7BFD2F1-ED2C-6D43-ABEB-4A08C0FFAEDC}">
    <text xml:space="preserve">thời gian câu tự luận nhận biết được tính theo ý (0,25 đ) x số ý x (1 phút —&gt; 1,25 phút) 
</text>
  </threadedComment>
  <threadedComment ref="K8" dT="2020-10-09T15:25:29.18" personId="{51084FEC-EF1C-9748-A0D0-B540C20D361A}" id="{54C89511-5600-D84B-AB46-0E2DC8BB4617}">
    <text xml:space="preserve">câu dạng vận dụng, áp dụng kiến thức có trong chuẩn và học liệu trong sách giáo khoa vào một trường hợp cụ thể.
</text>
  </threadedComment>
  <threadedComment ref="L8" dT="2020-10-09T15:26:18.55" personId="{51084FEC-EF1C-9748-A0D0-B540C20D361A}" id="{0157E8D4-46C7-2347-AE11-FF3BF7DE6F45}">
    <text>thời gian từ 1,5 - 1,75 phút/câu</text>
  </threadedComment>
  <threadedComment ref="N8" dT="2020-10-09T15:28:14.31" personId="{51084FEC-EF1C-9748-A0D0-B540C20D361A}" id="{692E6432-B1FC-734D-AAB1-C6AD9472D7BF}">
    <text xml:space="preserve">thời gian câu vận dụng tự luận = (1,25  - 1,5) x số ý = câu có 4 ý từ 5- 6 phút. </text>
  </threadedComment>
  <threadedComment ref="P8" dT="2020-10-09T15:28:50.32" personId="{51084FEC-EF1C-9748-A0D0-B540C20D361A}" id="{BCBEFE35-DBAC-ED41-9E9D-60BAA6E02C97}">
    <text xml:space="preserve">thời gian từ 2 - 2,5 phút/câu
</text>
  </threadedComment>
  <threadedComment ref="R8" dT="2020-10-09T15:30:15.91" personId="{51084FEC-EF1C-9748-A0D0-B540C20D361A}" id="{CACDEE2E-AEE1-D549-8120-7F1CB2B005E0}">
    <text xml:space="preserve">thời gian từ (2,5 - 3) * số ý . khoảng 5 - 6 phút/ câu. </text>
  </threadedComment>
  <threadedComment ref="Z15" dT="2020-10-09T15:57:01.41" personId="{51084FEC-EF1C-9748-A0D0-B540C20D361A}" id="{FF349AFE-686D-3D4A-8074-58ABF61217A2}">
    <text xml:space="preserve">tự luận
</text>
  </threadedComment>
</ThreadedComments>
</file>

<file path=xl/threadedComments/threadedComment4.xml><?xml version="1.0" encoding="utf-8"?>
<ThreadedComments xmlns="http://schemas.microsoft.com/office/spreadsheetml/2018/threadedcomments" xmlns:x="http://schemas.openxmlformats.org/spreadsheetml/2006/main">
  <threadedComment ref="V6" dT="2020-10-09T15:44:08.52" personId="{51084FEC-EF1C-9748-A0D0-B540C20D361A}" id="{A0DAE25E-E900-7A4F-AE39-37FBE423CF68}">
    <text xml:space="preserve">giữa kỳ 1 từ tuần 1 - 9, kiểm tra tuần đến tuần 9, từ bài 1 đến bài 15.
</text>
  </threadedComment>
  <threadedComment ref="C8" dT="2020-10-09T15:17:08.81" personId="{51084FEC-EF1C-9748-A0D0-B540C20D361A}" id="{B2274EDB-C69A-1C42-BF7B-5BF8E2D8E9BE}">
    <text>câu hỏi trắc nghiệm</text>
  </threadedComment>
  <threadedComment ref="D8" dT="2020-10-09T15:17:58.46" personId="{51084FEC-EF1C-9748-A0D0-B540C20D361A}" id="{E41EB90E-C30A-4A46-99DA-10A8624C5659}">
    <text>thời gian câu hỏi trắc nghiệm nhận biết từ 0,5 —&gt; 0,75 phút/câu</text>
  </threadedComment>
  <threadedComment ref="E8" dT="2020-10-09T15:20:29.33" personId="{51084FEC-EF1C-9748-A0D0-B540C20D361A}" id="{89E9F7BE-B9A9-9646-AF11-F81C3A6BD6BC}">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DD78D631-629F-1344-A977-5318D4780CC1}">
    <text>thời gian TL Nhận biết từ 3 - 4 phút/câu (1 điểm)</text>
  </threadedComment>
  <threadedComment ref="H8" dT="2020-10-09T15:22:42.01" personId="{51084FEC-EF1C-9748-A0D0-B540C20D361A}" id="{A20BCCE8-F6B9-504D-AFE5-C9FCE4B43A7F}">
    <text>câu hỏi ở mức độ thông hiểu được thiết kế tối đa 4 dòng (phần dẫn và phần phương án lựa chọn) thời gian từ 1,0 -1,25phút/câu</text>
  </threadedComment>
  <threadedComment ref="J8" dT="2020-10-09T15:24:34.63" personId="{51084FEC-EF1C-9748-A0D0-B540C20D361A}" id="{ECB9D6F8-4CF3-5D4B-954E-7738ED5A228E}">
    <text xml:space="preserve">thời gian câu tự luận nhận biết được tính theo ý (0,25 đ) x số ý x (1 phút —&gt; 1,25 phút) 
</text>
  </threadedComment>
  <threadedComment ref="K8" dT="2020-10-09T15:25:29.18" personId="{51084FEC-EF1C-9748-A0D0-B540C20D361A}" id="{4BD5AA42-1EC7-0847-87EA-36CB65E44C73}">
    <text xml:space="preserve">câu dạng vận dụng, áp dụng kiến thức có trong chuẩn và học liệu trong sách giáo khoa vào một trường hợp cụ thể.
</text>
  </threadedComment>
  <threadedComment ref="L8" dT="2020-10-09T15:26:18.55" personId="{51084FEC-EF1C-9748-A0D0-B540C20D361A}" id="{F2DB02CA-BE7F-A144-8593-652B06449A2F}">
    <text>thời gian từ 1,5 - 1,75 phút/câu</text>
  </threadedComment>
  <threadedComment ref="N8" dT="2020-10-09T15:28:14.31" personId="{51084FEC-EF1C-9748-A0D0-B540C20D361A}" id="{0FB6EAC5-1312-2947-B0DA-F1AF7948E986}">
    <text xml:space="preserve">thời gian câu vận dụng tự luận = (1,25  - 1,5) x số ý = câu có 4 ý từ 5- 6 phút. </text>
  </threadedComment>
  <threadedComment ref="P8" dT="2020-10-09T15:28:50.32" personId="{51084FEC-EF1C-9748-A0D0-B540C20D361A}" id="{F491B4C7-AFF5-8E45-92CB-796546EFDF61}">
    <text xml:space="preserve">thời gian từ 2 - 2,5 phút/câu
</text>
  </threadedComment>
  <threadedComment ref="R8" dT="2020-10-09T15:30:15.91" personId="{51084FEC-EF1C-9748-A0D0-B540C20D361A}" id="{7D5295BF-7F50-524A-AB3A-084484F774AB}">
    <text xml:space="preserve">thời gian từ (2,5 - 3) * số ý . khoảng 5 - 6 phút/ câu. </text>
  </threadedComment>
</ThreadedComments>
</file>

<file path=xl/threadedComments/threadedComment5.xml><?xml version="1.0" encoding="utf-8"?>
<ThreadedComments xmlns="http://schemas.microsoft.com/office/spreadsheetml/2018/threadedcomments" xmlns:x="http://schemas.openxmlformats.org/spreadsheetml/2006/main">
  <threadedComment ref="V6" dT="2020-10-09T15:44:08.52" personId="{51084FEC-EF1C-9748-A0D0-B540C20D361A}" id="{483574FA-92D3-634E-B04A-2729D94A7C8E}">
    <text xml:space="preserve">giữa kỳ 1 từ tuần 1 - 9, kiểm tra tuần đến tuần 9, từ bài 1 đến bài 15.
</text>
  </threadedComment>
  <threadedComment ref="C8" dT="2020-10-09T15:17:08.81" personId="{51084FEC-EF1C-9748-A0D0-B540C20D361A}" id="{62F33D18-87C4-6A44-8F4A-67AB2656D6AF}">
    <text>câu hỏi trắc nghiệm</text>
  </threadedComment>
  <threadedComment ref="D8" dT="2020-10-09T15:17:58.46" personId="{51084FEC-EF1C-9748-A0D0-B540C20D361A}" id="{753D0753-C4FD-5545-ABBF-A913E0CDD4EE}">
    <text>thời gian câu hỏi trắc nghiệm nhận biết từ 0,5 —&gt; 0,75 phút/câu</text>
  </threadedComment>
  <threadedComment ref="E8" dT="2020-10-09T15:20:29.33" personId="{51084FEC-EF1C-9748-A0D0-B540C20D361A}" id="{4504C7B5-74DD-A148-BE6F-7D38F64697CC}">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F8" dT="2020-10-09T15:21:14.97" personId="{51084FEC-EF1C-9748-A0D0-B540C20D361A}" id="{E0A24292-3811-0542-9325-3550B2EC0285}">
    <text>thời gian TL Nhận biết từ 3 - 4 phút/câu (1 điểm)</text>
  </threadedComment>
  <threadedComment ref="H8" dT="2020-10-09T15:22:42.01" personId="{51084FEC-EF1C-9748-A0D0-B540C20D361A}" id="{0022D5E1-2815-1147-8F97-A37445317033}">
    <text>câu hỏi ở mức độ thông hiểu được thiết kế tối đa 4 dòng (phần dẫn và phần phương án lựa chọn) thời gian từ 1,0 -1,25phút/câu</text>
  </threadedComment>
  <threadedComment ref="J8" dT="2020-10-09T15:24:34.63" personId="{51084FEC-EF1C-9748-A0D0-B540C20D361A}" id="{E5EA2463-A54A-AF40-B38E-92FD5B5B10D2}">
    <text xml:space="preserve">thời gian câu tự luận nhận biết được tính theo ý (0,25 đ) x số ý x (1 phút —&gt; 1,25 phút) 
</text>
  </threadedComment>
  <threadedComment ref="K8" dT="2020-10-09T15:25:29.18" personId="{51084FEC-EF1C-9748-A0D0-B540C20D361A}" id="{2AC1BD1C-60F7-ED4C-9301-501335285A39}">
    <text xml:space="preserve">câu dạng vận dụng, áp dụng kiến thức có trong chuẩn và học liệu trong sách giáo khoa vào một trường hợp cụ thể.
</text>
  </threadedComment>
  <threadedComment ref="L8" dT="2020-10-09T15:26:18.55" personId="{51084FEC-EF1C-9748-A0D0-B540C20D361A}" id="{4FE043FB-DEAB-E04C-B1AC-838CDE5233DC}">
    <text>thời gian từ 1,5 - 1,75 phút/câu</text>
  </threadedComment>
  <threadedComment ref="N8" dT="2020-10-09T15:28:14.31" personId="{51084FEC-EF1C-9748-A0D0-B540C20D361A}" id="{DD8376D3-50F0-5048-99FC-BA017EE7BAE4}">
    <text xml:space="preserve">thời gian câu vận dụng tự luận = (1,25  - 1,5) x số ý = câu có 4 ý từ 5- 6 phút. </text>
  </threadedComment>
  <threadedComment ref="P8" dT="2020-10-09T15:28:50.32" personId="{51084FEC-EF1C-9748-A0D0-B540C20D361A}" id="{835DF51F-819F-7F46-A427-A9BF6D9CFD4D}">
    <text xml:space="preserve">thời gian từ 2 - 2,5 phút/câu
</text>
  </threadedComment>
  <threadedComment ref="R8" dT="2020-10-09T15:30:15.91" personId="{51084FEC-EF1C-9748-A0D0-B540C20D361A}" id="{BB3C457F-1E34-C640-BF6C-F53ABE3046F4}">
    <text xml:space="preserve">thời gian từ (2,5 - 3) * số ý . khoảng 5 - 6 phút/ câu. </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FCD1B-0BDB-C646-80BE-9FD9FC1BC915}">
  <dimension ref="A1:L6"/>
  <sheetViews>
    <sheetView tabSelected="1" zoomScale="132" workbookViewId="0">
      <selection activeCell="M3" sqref="M3"/>
    </sheetView>
  </sheetViews>
  <sheetFormatPr baseColWidth="10" defaultRowHeight="16" x14ac:dyDescent="0.2"/>
  <cols>
    <col min="1" max="1" width="6.1640625" customWidth="1"/>
  </cols>
  <sheetData>
    <row r="1" spans="1:12" ht="18" x14ac:dyDescent="0.2">
      <c r="A1" s="36" t="s">
        <v>25</v>
      </c>
    </row>
    <row r="2" spans="1:12" s="33" customFormat="1" ht="70" customHeight="1" x14ac:dyDescent="0.2">
      <c r="A2" s="39">
        <v>1</v>
      </c>
      <c r="B2" s="34" t="s">
        <v>26</v>
      </c>
      <c r="C2" s="34"/>
      <c r="D2" s="34"/>
      <c r="E2" s="34"/>
      <c r="F2" s="34"/>
      <c r="G2" s="34"/>
      <c r="H2" s="34"/>
      <c r="I2" s="34"/>
      <c r="J2" s="34"/>
      <c r="K2" s="34"/>
      <c r="L2" s="34"/>
    </row>
    <row r="3" spans="1:12" ht="65" customHeight="1" x14ac:dyDescent="0.2">
      <c r="A3" s="38">
        <v>2</v>
      </c>
      <c r="B3" s="34" t="s">
        <v>27</v>
      </c>
      <c r="C3" s="34"/>
      <c r="D3" s="34"/>
      <c r="E3" s="34"/>
      <c r="F3" s="34"/>
      <c r="G3" s="34"/>
      <c r="H3" s="34"/>
      <c r="I3" s="34"/>
      <c r="J3" s="34"/>
      <c r="K3" s="34"/>
      <c r="L3" s="34"/>
    </row>
    <row r="4" spans="1:12" ht="18" x14ac:dyDescent="0.2">
      <c r="A4" s="38">
        <v>3</v>
      </c>
      <c r="B4" s="37" t="s">
        <v>28</v>
      </c>
      <c r="C4" s="37"/>
      <c r="D4" s="37"/>
      <c r="E4" s="37"/>
      <c r="F4" s="37"/>
      <c r="G4" s="37"/>
      <c r="H4" s="37"/>
      <c r="I4" s="37"/>
      <c r="J4" s="37"/>
      <c r="K4" s="37"/>
      <c r="L4" s="37"/>
    </row>
    <row r="5" spans="1:12" s="2" customFormat="1" ht="200" customHeight="1" x14ac:dyDescent="0.2">
      <c r="A5" s="38"/>
      <c r="B5" s="35" t="s">
        <v>29</v>
      </c>
      <c r="C5" s="35"/>
      <c r="D5" s="35"/>
      <c r="E5" s="35"/>
      <c r="F5" s="35"/>
      <c r="G5" s="35"/>
      <c r="H5" s="35"/>
      <c r="I5" s="35"/>
      <c r="J5" s="35"/>
      <c r="K5" s="35"/>
      <c r="L5" s="35"/>
    </row>
    <row r="6" spans="1:12" ht="373" customHeight="1" x14ac:dyDescent="0.2">
      <c r="B6" s="40" t="s">
        <v>30</v>
      </c>
      <c r="C6" s="40"/>
      <c r="D6" s="40"/>
      <c r="E6" s="40"/>
      <c r="F6" s="40"/>
      <c r="G6" s="40"/>
      <c r="H6" s="40"/>
      <c r="I6" s="40"/>
      <c r="J6" s="40"/>
      <c r="K6" s="40"/>
      <c r="L6" s="40"/>
    </row>
  </sheetData>
  <mergeCells count="4">
    <mergeCell ref="B2:L2"/>
    <mergeCell ref="B3:L3"/>
    <mergeCell ref="B5:L5"/>
    <mergeCell ref="B6:L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7459-DD9E-C049-BCBA-0A0987100222}">
  <sheetPr>
    <pageSetUpPr fitToPage="1"/>
  </sheetPr>
  <dimension ref="A2:Y16"/>
  <sheetViews>
    <sheetView topLeftCell="B5" zoomScaleNormal="100" workbookViewId="0">
      <selection activeCell="Y12" sqref="Y12"/>
    </sheetView>
  </sheetViews>
  <sheetFormatPr baseColWidth="10" defaultRowHeight="16" x14ac:dyDescent="0.2"/>
  <cols>
    <col min="1" max="1" width="6.83203125" style="2" customWidth="1"/>
    <col min="2" max="2" width="35.83203125" style="2" customWidth="1"/>
    <col min="3" max="20" width="7" style="2" customWidth="1"/>
    <col min="21" max="16384" width="10.83203125" style="2"/>
  </cols>
  <sheetData>
    <row r="2" spans="1:25" ht="30" customHeight="1" x14ac:dyDescent="0.2">
      <c r="A2" s="21" t="s">
        <v>1</v>
      </c>
      <c r="B2" s="21"/>
      <c r="C2" s="21"/>
      <c r="D2" s="21"/>
      <c r="E2" s="21"/>
      <c r="F2" s="21"/>
      <c r="G2" s="21"/>
      <c r="H2" s="21"/>
      <c r="I2" s="21"/>
      <c r="J2" s="21"/>
      <c r="K2" s="21"/>
      <c r="L2" s="21"/>
      <c r="M2" s="21"/>
      <c r="N2" s="21"/>
      <c r="O2" s="21"/>
      <c r="P2" s="21"/>
      <c r="Q2" s="21"/>
      <c r="R2" s="21"/>
      <c r="S2" s="21"/>
      <c r="T2" s="21"/>
      <c r="U2" s="21"/>
      <c r="V2" s="21"/>
    </row>
    <row r="3" spans="1:25" ht="33" customHeight="1" x14ac:dyDescent="0.2">
      <c r="A3" s="21" t="s">
        <v>2</v>
      </c>
      <c r="B3" s="21"/>
      <c r="C3" s="21"/>
      <c r="D3" s="21"/>
      <c r="E3" s="21"/>
      <c r="F3" s="21"/>
      <c r="G3" s="21"/>
      <c r="H3" s="21"/>
      <c r="I3" s="21"/>
      <c r="J3" s="21"/>
      <c r="K3" s="21"/>
      <c r="L3" s="21"/>
      <c r="M3" s="21"/>
      <c r="N3" s="21"/>
      <c r="O3" s="21"/>
      <c r="P3" s="21"/>
      <c r="Q3" s="21"/>
      <c r="R3" s="21"/>
      <c r="S3" s="21"/>
      <c r="T3" s="21"/>
      <c r="U3" s="21"/>
      <c r="V3" s="21"/>
    </row>
    <row r="4" spans="1:25" ht="28" customHeight="1" x14ac:dyDescent="0.2">
      <c r="B4" s="3" t="s">
        <v>24</v>
      </c>
      <c r="C4" s="19"/>
      <c r="D4" s="19">
        <v>0.75</v>
      </c>
      <c r="E4" s="19"/>
      <c r="F4" s="19">
        <v>3.5</v>
      </c>
      <c r="G4" s="19"/>
      <c r="H4" s="19">
        <v>1</v>
      </c>
      <c r="I4" s="19"/>
      <c r="J4" s="19">
        <v>4</v>
      </c>
      <c r="K4" s="19"/>
      <c r="L4" s="19">
        <v>1.5</v>
      </c>
      <c r="M4" s="19"/>
      <c r="N4" s="19">
        <v>4.5</v>
      </c>
      <c r="O4" s="19"/>
      <c r="P4" s="19">
        <v>2.25</v>
      </c>
      <c r="Q4" s="19"/>
      <c r="R4" s="19">
        <v>5</v>
      </c>
      <c r="S4" s="19"/>
    </row>
    <row r="5" spans="1:25" ht="25" customHeight="1" x14ac:dyDescent="0.2">
      <c r="R5" s="2">
        <v>5</v>
      </c>
    </row>
    <row r="6" spans="1:25" ht="42" customHeight="1" x14ac:dyDescent="0.2">
      <c r="A6" s="23" t="s">
        <v>0</v>
      </c>
      <c r="B6" s="23" t="s">
        <v>3</v>
      </c>
      <c r="C6" s="22" t="s">
        <v>4</v>
      </c>
      <c r="D6" s="22"/>
      <c r="E6" s="22"/>
      <c r="F6" s="22"/>
      <c r="G6" s="22"/>
      <c r="H6" s="22"/>
      <c r="I6" s="22"/>
      <c r="J6" s="22"/>
      <c r="K6" s="22"/>
      <c r="L6" s="22"/>
      <c r="M6" s="22"/>
      <c r="N6" s="22"/>
      <c r="O6" s="22"/>
      <c r="P6" s="22"/>
      <c r="Q6" s="22"/>
      <c r="R6" s="22"/>
      <c r="S6" s="23" t="s">
        <v>17</v>
      </c>
      <c r="T6" s="23"/>
      <c r="U6" s="23" t="s">
        <v>13</v>
      </c>
      <c r="V6" s="23" t="s">
        <v>14</v>
      </c>
      <c r="W6" s="24" t="s">
        <v>18</v>
      </c>
      <c r="X6" s="25"/>
      <c r="Y6" s="25"/>
    </row>
    <row r="7" spans="1:25" ht="28" customHeight="1" x14ac:dyDescent="0.2">
      <c r="A7" s="23"/>
      <c r="B7" s="23"/>
      <c r="C7" s="23" t="s">
        <v>5</v>
      </c>
      <c r="D7" s="23"/>
      <c r="E7" s="23"/>
      <c r="F7" s="23"/>
      <c r="G7" s="23" t="s">
        <v>6</v>
      </c>
      <c r="H7" s="23"/>
      <c r="I7" s="23"/>
      <c r="J7" s="23"/>
      <c r="K7" s="23" t="s">
        <v>7</v>
      </c>
      <c r="L7" s="23"/>
      <c r="M7" s="23"/>
      <c r="N7" s="23"/>
      <c r="O7" s="23" t="s">
        <v>8</v>
      </c>
      <c r="P7" s="23"/>
      <c r="Q7" s="23"/>
      <c r="R7" s="23"/>
      <c r="S7" s="23"/>
      <c r="T7" s="23"/>
      <c r="U7" s="23"/>
      <c r="V7" s="23"/>
      <c r="W7" s="24"/>
      <c r="X7" s="25"/>
      <c r="Y7" s="25"/>
    </row>
    <row r="8" spans="1:25" ht="34" x14ac:dyDescent="0.2">
      <c r="A8" s="23"/>
      <c r="B8" s="23"/>
      <c r="C8" s="1" t="s">
        <v>9</v>
      </c>
      <c r="D8" s="1" t="s">
        <v>10</v>
      </c>
      <c r="E8" s="1" t="s">
        <v>11</v>
      </c>
      <c r="F8" s="1" t="s">
        <v>10</v>
      </c>
      <c r="G8" s="1" t="s">
        <v>9</v>
      </c>
      <c r="H8" s="1" t="s">
        <v>10</v>
      </c>
      <c r="I8" s="1" t="s">
        <v>11</v>
      </c>
      <c r="J8" s="1" t="s">
        <v>10</v>
      </c>
      <c r="K8" s="1" t="s">
        <v>9</v>
      </c>
      <c r="L8" s="1" t="s">
        <v>10</v>
      </c>
      <c r="M8" s="1" t="s">
        <v>11</v>
      </c>
      <c r="N8" s="1" t="s">
        <v>10</v>
      </c>
      <c r="O8" s="1" t="s">
        <v>9</v>
      </c>
      <c r="P8" s="1" t="s">
        <v>10</v>
      </c>
      <c r="Q8" s="1" t="s">
        <v>11</v>
      </c>
      <c r="R8" s="1" t="s">
        <v>10</v>
      </c>
      <c r="S8" s="1" t="s">
        <v>9</v>
      </c>
      <c r="T8" s="1" t="s">
        <v>12</v>
      </c>
      <c r="U8" s="23"/>
      <c r="V8" s="23"/>
      <c r="W8" s="24"/>
      <c r="X8" s="25"/>
      <c r="Y8" s="25"/>
    </row>
    <row r="9" spans="1:25" s="4" customFormat="1" ht="34" customHeight="1" x14ac:dyDescent="0.2">
      <c r="A9" s="20">
        <v>1</v>
      </c>
      <c r="B9" s="8" t="s">
        <v>22</v>
      </c>
      <c r="C9" s="9"/>
      <c r="D9" s="10">
        <f>C9*D$4</f>
        <v>0</v>
      </c>
      <c r="E9" s="9">
        <v>2</v>
      </c>
      <c r="F9" s="10">
        <f>E9*F$4</f>
        <v>7</v>
      </c>
      <c r="G9" s="9"/>
      <c r="H9" s="10">
        <f>G9*H$4</f>
        <v>0</v>
      </c>
      <c r="I9" s="9">
        <v>1</v>
      </c>
      <c r="J9" s="10">
        <f>I9*J$4</f>
        <v>4</v>
      </c>
      <c r="K9" s="9"/>
      <c r="L9" s="10">
        <f>K9*L$4</f>
        <v>0</v>
      </c>
      <c r="M9" s="9">
        <v>1</v>
      </c>
      <c r="N9" s="32">
        <f>M9*N$4</f>
        <v>4.5</v>
      </c>
      <c r="O9" s="9"/>
      <c r="P9" s="10">
        <f>O9*P$4</f>
        <v>0</v>
      </c>
      <c r="Q9" s="9">
        <v>1</v>
      </c>
      <c r="R9" s="10">
        <f>Q9*R$4</f>
        <v>5</v>
      </c>
      <c r="S9" s="9">
        <f>C9+G9+K9+O9</f>
        <v>0</v>
      </c>
      <c r="T9" s="9">
        <f>E9+I9+M9+Q9</f>
        <v>5</v>
      </c>
      <c r="U9" s="11">
        <f>D9+F9+H9+J9+L9+N9+P9+R9</f>
        <v>20.5</v>
      </c>
      <c r="V9" s="12">
        <v>0.45</v>
      </c>
      <c r="X9" s="5"/>
    </row>
    <row r="10" spans="1:25" s="4" customFormat="1" ht="34" customHeight="1" x14ac:dyDescent="0.2">
      <c r="A10" s="20">
        <v>2</v>
      </c>
      <c r="B10" s="13" t="s">
        <v>23</v>
      </c>
      <c r="C10" s="9"/>
      <c r="D10" s="10">
        <f t="shared" ref="D10:D13" si="0">C10*D$4</f>
        <v>0</v>
      </c>
      <c r="E10" s="9">
        <v>2</v>
      </c>
      <c r="F10" s="10">
        <f t="shared" ref="F10:F13" si="1">E10*F$4</f>
        <v>7</v>
      </c>
      <c r="G10" s="9"/>
      <c r="H10" s="10">
        <f t="shared" ref="H10:H13" si="2">G10*H$4</f>
        <v>0</v>
      </c>
      <c r="I10" s="9">
        <v>2</v>
      </c>
      <c r="J10" s="10">
        <f t="shared" ref="J10:J13" si="3">I10*J$4</f>
        <v>8</v>
      </c>
      <c r="K10" s="9"/>
      <c r="L10" s="10">
        <f t="shared" ref="L10:L13" si="4">K10*L$4</f>
        <v>0</v>
      </c>
      <c r="M10" s="9">
        <v>1</v>
      </c>
      <c r="N10" s="32">
        <f t="shared" ref="N10:N13" si="5">M10*N$4</f>
        <v>4.5</v>
      </c>
      <c r="O10" s="9"/>
      <c r="P10" s="10">
        <f t="shared" ref="P10:P13" si="6">O10*P$4</f>
        <v>0</v>
      </c>
      <c r="Q10" s="9">
        <v>1</v>
      </c>
      <c r="R10" s="10">
        <f t="shared" ref="R10:R13" si="7">Q10*R$4</f>
        <v>5</v>
      </c>
      <c r="S10" s="9">
        <f t="shared" ref="S10:S13" si="8">C10+G10+K10+O10</f>
        <v>0</v>
      </c>
      <c r="T10" s="9">
        <f t="shared" ref="T10:T13" si="9">E10+I10+M10+Q10</f>
        <v>6</v>
      </c>
      <c r="U10" s="11">
        <f t="shared" ref="U10:U13" si="10">D10+F10+H10+J10+L10+N10+P10+R10</f>
        <v>24.5</v>
      </c>
      <c r="V10" s="12">
        <v>0.55000000000000004</v>
      </c>
      <c r="X10" s="5"/>
    </row>
    <row r="11" spans="1:25" s="4" customFormat="1" ht="34" customHeight="1" x14ac:dyDescent="0.2">
      <c r="A11" s="20">
        <v>3</v>
      </c>
      <c r="B11" s="14"/>
      <c r="C11" s="9"/>
      <c r="D11" s="10">
        <f t="shared" si="0"/>
        <v>0</v>
      </c>
      <c r="E11" s="9"/>
      <c r="F11" s="10">
        <f t="shared" si="1"/>
        <v>0</v>
      </c>
      <c r="G11" s="9"/>
      <c r="H11" s="10">
        <f t="shared" si="2"/>
        <v>0</v>
      </c>
      <c r="I11" s="9"/>
      <c r="J11" s="10">
        <f t="shared" si="3"/>
        <v>0</v>
      </c>
      <c r="K11" s="9"/>
      <c r="L11" s="10">
        <f t="shared" si="4"/>
        <v>0</v>
      </c>
      <c r="M11" s="9"/>
      <c r="N11" s="10">
        <f t="shared" si="5"/>
        <v>0</v>
      </c>
      <c r="O11" s="9"/>
      <c r="P11" s="10">
        <f t="shared" si="6"/>
        <v>0</v>
      </c>
      <c r="Q11" s="9"/>
      <c r="R11" s="10">
        <f t="shared" si="7"/>
        <v>0</v>
      </c>
      <c r="S11" s="9">
        <f t="shared" si="8"/>
        <v>0</v>
      </c>
      <c r="T11" s="9">
        <f t="shared" si="9"/>
        <v>0</v>
      </c>
      <c r="U11" s="11">
        <f t="shared" si="10"/>
        <v>0</v>
      </c>
      <c r="V11" s="9"/>
    </row>
    <row r="12" spans="1:25" s="4" customFormat="1" ht="34" customHeight="1" x14ac:dyDescent="0.2">
      <c r="A12" s="20">
        <v>4</v>
      </c>
      <c r="B12" s="14"/>
      <c r="C12" s="9"/>
      <c r="D12" s="10">
        <f t="shared" si="0"/>
        <v>0</v>
      </c>
      <c r="E12" s="9"/>
      <c r="F12" s="10">
        <f t="shared" si="1"/>
        <v>0</v>
      </c>
      <c r="G12" s="9"/>
      <c r="H12" s="10">
        <f t="shared" si="2"/>
        <v>0</v>
      </c>
      <c r="I12" s="9"/>
      <c r="J12" s="10">
        <f t="shared" si="3"/>
        <v>0</v>
      </c>
      <c r="K12" s="9"/>
      <c r="L12" s="10">
        <f t="shared" si="4"/>
        <v>0</v>
      </c>
      <c r="M12" s="9"/>
      <c r="N12" s="10">
        <f t="shared" si="5"/>
        <v>0</v>
      </c>
      <c r="O12" s="9"/>
      <c r="P12" s="10">
        <f t="shared" si="6"/>
        <v>0</v>
      </c>
      <c r="Q12" s="9"/>
      <c r="R12" s="10">
        <f t="shared" si="7"/>
        <v>0</v>
      </c>
      <c r="S12" s="9">
        <f t="shared" si="8"/>
        <v>0</v>
      </c>
      <c r="T12" s="9">
        <f t="shared" si="9"/>
        <v>0</v>
      </c>
      <c r="U12" s="11">
        <f t="shared" si="10"/>
        <v>0</v>
      </c>
      <c r="V12" s="9"/>
    </row>
    <row r="13" spans="1:25" s="4" customFormat="1" ht="34" customHeight="1" x14ac:dyDescent="0.2">
      <c r="A13" s="20">
        <v>5</v>
      </c>
      <c r="B13" s="14"/>
      <c r="C13" s="9"/>
      <c r="D13" s="10">
        <f t="shared" si="0"/>
        <v>0</v>
      </c>
      <c r="E13" s="9"/>
      <c r="F13" s="10">
        <f t="shared" si="1"/>
        <v>0</v>
      </c>
      <c r="G13" s="9"/>
      <c r="H13" s="10">
        <f t="shared" si="2"/>
        <v>0</v>
      </c>
      <c r="I13" s="9"/>
      <c r="J13" s="10">
        <f t="shared" si="3"/>
        <v>0</v>
      </c>
      <c r="K13" s="9"/>
      <c r="L13" s="10">
        <f t="shared" si="4"/>
        <v>0</v>
      </c>
      <c r="M13" s="9"/>
      <c r="N13" s="10">
        <f t="shared" si="5"/>
        <v>0</v>
      </c>
      <c r="O13" s="9"/>
      <c r="P13" s="10">
        <f t="shared" si="6"/>
        <v>0</v>
      </c>
      <c r="Q13" s="9"/>
      <c r="R13" s="10">
        <f t="shared" si="7"/>
        <v>0</v>
      </c>
      <c r="S13" s="9">
        <f t="shared" si="8"/>
        <v>0</v>
      </c>
      <c r="T13" s="9">
        <f t="shared" si="9"/>
        <v>0</v>
      </c>
      <c r="U13" s="11">
        <f t="shared" si="10"/>
        <v>0</v>
      </c>
      <c r="V13" s="9"/>
    </row>
    <row r="14" spans="1:25" s="6" customFormat="1" ht="34" customHeight="1" x14ac:dyDescent="0.2">
      <c r="A14" s="26" t="s">
        <v>15</v>
      </c>
      <c r="B14" s="26"/>
      <c r="C14" s="15">
        <f>SUM(C9:C13)</f>
        <v>0</v>
      </c>
      <c r="D14" s="15">
        <f t="shared" ref="D14:T14" si="11">SUM(D9:D13)</f>
        <v>0</v>
      </c>
      <c r="E14" s="15">
        <f t="shared" si="11"/>
        <v>4</v>
      </c>
      <c r="F14" s="15">
        <f t="shared" si="11"/>
        <v>14</v>
      </c>
      <c r="G14" s="15">
        <f t="shared" si="11"/>
        <v>0</v>
      </c>
      <c r="H14" s="15">
        <f t="shared" si="11"/>
        <v>0</v>
      </c>
      <c r="I14" s="15">
        <f t="shared" si="11"/>
        <v>3</v>
      </c>
      <c r="J14" s="15">
        <f t="shared" si="11"/>
        <v>12</v>
      </c>
      <c r="K14" s="15">
        <f t="shared" si="11"/>
        <v>0</v>
      </c>
      <c r="L14" s="15">
        <f t="shared" si="11"/>
        <v>0</v>
      </c>
      <c r="M14" s="15">
        <f t="shared" si="11"/>
        <v>2</v>
      </c>
      <c r="N14" s="15">
        <f t="shared" si="11"/>
        <v>9</v>
      </c>
      <c r="O14" s="15">
        <f t="shared" si="11"/>
        <v>0</v>
      </c>
      <c r="P14" s="15">
        <f t="shared" si="11"/>
        <v>0</v>
      </c>
      <c r="Q14" s="15">
        <f t="shared" si="11"/>
        <v>2</v>
      </c>
      <c r="R14" s="15">
        <f t="shared" si="11"/>
        <v>10</v>
      </c>
      <c r="S14" s="15">
        <f t="shared" si="11"/>
        <v>0</v>
      </c>
      <c r="T14" s="15">
        <f t="shared" si="11"/>
        <v>11</v>
      </c>
      <c r="U14" s="16">
        <f>SUM(U9:U13)</f>
        <v>45</v>
      </c>
      <c r="V14" s="17">
        <f>SUM(V9:V13)</f>
        <v>1</v>
      </c>
    </row>
    <row r="15" spans="1:25" s="4" customFormat="1" ht="34" customHeight="1" x14ac:dyDescent="0.2">
      <c r="A15" s="26" t="s">
        <v>16</v>
      </c>
      <c r="B15" s="26"/>
      <c r="C15" s="27">
        <v>0.4</v>
      </c>
      <c r="D15" s="28"/>
      <c r="E15" s="28"/>
      <c r="F15" s="28"/>
      <c r="G15" s="27">
        <v>0.3</v>
      </c>
      <c r="H15" s="28"/>
      <c r="I15" s="28"/>
      <c r="J15" s="28"/>
      <c r="K15" s="27">
        <v>0.2</v>
      </c>
      <c r="L15" s="28"/>
      <c r="M15" s="28"/>
      <c r="N15" s="28"/>
      <c r="O15" s="27">
        <v>0.1</v>
      </c>
      <c r="P15" s="28"/>
      <c r="Q15" s="28"/>
      <c r="R15" s="28"/>
      <c r="S15" s="14"/>
      <c r="T15" s="14"/>
      <c r="U15" s="14"/>
      <c r="V15" s="18">
        <f>SUM(C15:R15)</f>
        <v>0.99999999999999989</v>
      </c>
    </row>
    <row r="16" spans="1:25" s="4" customFormat="1" ht="34" customHeight="1" x14ac:dyDescent="0.2">
      <c r="A16" s="28" t="s">
        <v>21</v>
      </c>
      <c r="B16" s="28"/>
      <c r="C16" s="29">
        <f>C14*0.25+E14*1</f>
        <v>4</v>
      </c>
      <c r="D16" s="30"/>
      <c r="E16" s="30"/>
      <c r="F16" s="31"/>
      <c r="G16" s="29">
        <f>G14*0.25+I14*1</f>
        <v>3</v>
      </c>
      <c r="H16" s="30"/>
      <c r="I16" s="30"/>
      <c r="J16" s="31"/>
      <c r="K16" s="29">
        <f>K14*0.25+M14*1</f>
        <v>2</v>
      </c>
      <c r="L16" s="30"/>
      <c r="M16" s="30"/>
      <c r="N16" s="31"/>
      <c r="O16" s="29">
        <f>O14*0.25+Q14*0.5</f>
        <v>1</v>
      </c>
      <c r="P16" s="30"/>
      <c r="Q16" s="30"/>
      <c r="R16" s="31"/>
      <c r="S16" s="14"/>
      <c r="T16" s="14"/>
      <c r="U16" s="14"/>
      <c r="V16" s="14">
        <f>SUM(C16:R16)</f>
        <v>10</v>
      </c>
    </row>
  </sheetData>
  <mergeCells count="24">
    <mergeCell ref="A15:B15"/>
    <mergeCell ref="C15:F15"/>
    <mergeCell ref="G15:J15"/>
    <mergeCell ref="K15:N15"/>
    <mergeCell ref="O15:R15"/>
    <mergeCell ref="A16:B16"/>
    <mergeCell ref="C16:F16"/>
    <mergeCell ref="G16:J16"/>
    <mergeCell ref="K16:N16"/>
    <mergeCell ref="O16:R16"/>
    <mergeCell ref="W6:Y8"/>
    <mergeCell ref="C7:F7"/>
    <mergeCell ref="G7:J7"/>
    <mergeCell ref="K7:N7"/>
    <mergeCell ref="O7:R7"/>
    <mergeCell ref="A14:B14"/>
    <mergeCell ref="A2:V2"/>
    <mergeCell ref="A3:V3"/>
    <mergeCell ref="A6:A8"/>
    <mergeCell ref="B6:B8"/>
    <mergeCell ref="C6:R6"/>
    <mergeCell ref="S6:T7"/>
    <mergeCell ref="U6:U8"/>
    <mergeCell ref="V6:V8"/>
  </mergeCells>
  <pageMargins left="0.7" right="0.7" top="0.75" bottom="0.75" header="0.3" footer="0.3"/>
  <pageSetup paperSize="9" scale="64" orientation="landscape"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C0B3F-D177-EA4E-8BCD-6F0F03853586}">
  <sheetPr>
    <pageSetUpPr fitToPage="1"/>
  </sheetPr>
  <dimension ref="A2:AA16"/>
  <sheetViews>
    <sheetView topLeftCell="B3" zoomScaleNormal="100" workbookViewId="0">
      <selection activeCell="P5" sqref="P5"/>
    </sheetView>
  </sheetViews>
  <sheetFormatPr baseColWidth="10" defaultRowHeight="16" x14ac:dyDescent="0.2"/>
  <cols>
    <col min="1" max="1" width="6.83203125" style="2" customWidth="1"/>
    <col min="2" max="2" width="35.83203125" style="2" customWidth="1"/>
    <col min="3" max="20" width="7" style="2" customWidth="1"/>
    <col min="21" max="16384" width="10.83203125" style="2"/>
  </cols>
  <sheetData>
    <row r="2" spans="1:27" ht="30" customHeight="1" x14ac:dyDescent="0.2">
      <c r="A2" s="21" t="s">
        <v>1</v>
      </c>
      <c r="B2" s="21"/>
      <c r="C2" s="21"/>
      <c r="D2" s="21"/>
      <c r="E2" s="21"/>
      <c r="F2" s="21"/>
      <c r="G2" s="21"/>
      <c r="H2" s="21"/>
      <c r="I2" s="21"/>
      <c r="J2" s="21"/>
      <c r="K2" s="21"/>
      <c r="L2" s="21"/>
      <c r="M2" s="21"/>
      <c r="N2" s="21"/>
      <c r="O2" s="21"/>
      <c r="P2" s="21"/>
      <c r="Q2" s="21"/>
      <c r="R2" s="21"/>
      <c r="S2" s="21"/>
      <c r="T2" s="21"/>
      <c r="U2" s="21"/>
      <c r="V2" s="21"/>
    </row>
    <row r="3" spans="1:27" ht="33" customHeight="1" x14ac:dyDescent="0.2">
      <c r="A3" s="21" t="s">
        <v>2</v>
      </c>
      <c r="B3" s="21"/>
      <c r="C3" s="21"/>
      <c r="D3" s="21"/>
      <c r="E3" s="21"/>
      <c r="F3" s="21"/>
      <c r="G3" s="21"/>
      <c r="H3" s="21"/>
      <c r="I3" s="21"/>
      <c r="J3" s="21"/>
      <c r="K3" s="21"/>
      <c r="L3" s="21"/>
      <c r="M3" s="21"/>
      <c r="N3" s="21"/>
      <c r="O3" s="21"/>
      <c r="P3" s="21"/>
      <c r="Q3" s="21"/>
      <c r="R3" s="21"/>
      <c r="S3" s="21"/>
      <c r="T3" s="21"/>
      <c r="U3" s="21"/>
      <c r="V3" s="21"/>
    </row>
    <row r="4" spans="1:27" ht="28" customHeight="1" x14ac:dyDescent="0.2">
      <c r="B4" s="3" t="s">
        <v>24</v>
      </c>
      <c r="C4" s="19"/>
      <c r="D4" s="19">
        <v>0.75</v>
      </c>
      <c r="E4" s="19"/>
      <c r="F4" s="19">
        <v>3.5</v>
      </c>
      <c r="G4" s="19"/>
      <c r="H4" s="19">
        <v>1</v>
      </c>
      <c r="I4" s="19"/>
      <c r="J4" s="19">
        <v>4</v>
      </c>
      <c r="K4" s="19"/>
      <c r="L4" s="19">
        <v>1.5</v>
      </c>
      <c r="M4" s="19"/>
      <c r="N4" s="19">
        <v>4.5</v>
      </c>
      <c r="O4" s="19"/>
      <c r="P4" s="19">
        <v>2.25</v>
      </c>
      <c r="Q4" s="19"/>
      <c r="R4" s="19">
        <v>6</v>
      </c>
      <c r="S4" s="19"/>
    </row>
    <row r="5" spans="1:27" ht="25" customHeight="1" x14ac:dyDescent="0.2"/>
    <row r="6" spans="1:27" ht="42" customHeight="1" x14ac:dyDescent="0.2">
      <c r="A6" s="23" t="s">
        <v>0</v>
      </c>
      <c r="B6" s="23" t="s">
        <v>3</v>
      </c>
      <c r="C6" s="22" t="s">
        <v>4</v>
      </c>
      <c r="D6" s="22"/>
      <c r="E6" s="22"/>
      <c r="F6" s="22"/>
      <c r="G6" s="22"/>
      <c r="H6" s="22"/>
      <c r="I6" s="22"/>
      <c r="J6" s="22"/>
      <c r="K6" s="22"/>
      <c r="L6" s="22"/>
      <c r="M6" s="22"/>
      <c r="N6" s="22"/>
      <c r="O6" s="22"/>
      <c r="P6" s="22"/>
      <c r="Q6" s="22"/>
      <c r="R6" s="22"/>
      <c r="S6" s="23" t="s">
        <v>17</v>
      </c>
      <c r="T6" s="23"/>
      <c r="U6" s="23" t="s">
        <v>13</v>
      </c>
      <c r="V6" s="23" t="s">
        <v>14</v>
      </c>
      <c r="W6" s="24" t="s">
        <v>18</v>
      </c>
      <c r="X6" s="25"/>
      <c r="Y6" s="25"/>
    </row>
    <row r="7" spans="1:27" ht="28" customHeight="1" x14ac:dyDescent="0.2">
      <c r="A7" s="23"/>
      <c r="B7" s="23"/>
      <c r="C7" s="23" t="s">
        <v>5</v>
      </c>
      <c r="D7" s="23"/>
      <c r="E7" s="23"/>
      <c r="F7" s="23"/>
      <c r="G7" s="23" t="s">
        <v>6</v>
      </c>
      <c r="H7" s="23"/>
      <c r="I7" s="23"/>
      <c r="J7" s="23"/>
      <c r="K7" s="23" t="s">
        <v>7</v>
      </c>
      <c r="L7" s="23"/>
      <c r="M7" s="23"/>
      <c r="N7" s="23"/>
      <c r="O7" s="23" t="s">
        <v>8</v>
      </c>
      <c r="P7" s="23"/>
      <c r="Q7" s="23"/>
      <c r="R7" s="23"/>
      <c r="S7" s="23"/>
      <c r="T7" s="23"/>
      <c r="U7" s="23"/>
      <c r="V7" s="23"/>
      <c r="W7" s="24"/>
      <c r="X7" s="25"/>
      <c r="Y7" s="25"/>
    </row>
    <row r="8" spans="1:27" ht="34" x14ac:dyDescent="0.2">
      <c r="A8" s="23"/>
      <c r="B8" s="23"/>
      <c r="C8" s="1" t="s">
        <v>9</v>
      </c>
      <c r="D8" s="1" t="s">
        <v>10</v>
      </c>
      <c r="E8" s="1" t="s">
        <v>11</v>
      </c>
      <c r="F8" s="1" t="s">
        <v>10</v>
      </c>
      <c r="G8" s="1" t="s">
        <v>9</v>
      </c>
      <c r="H8" s="1" t="s">
        <v>10</v>
      </c>
      <c r="I8" s="1" t="s">
        <v>11</v>
      </c>
      <c r="J8" s="1" t="s">
        <v>10</v>
      </c>
      <c r="K8" s="1" t="s">
        <v>9</v>
      </c>
      <c r="L8" s="1" t="s">
        <v>10</v>
      </c>
      <c r="M8" s="1" t="s">
        <v>11</v>
      </c>
      <c r="N8" s="1" t="s">
        <v>10</v>
      </c>
      <c r="O8" s="1" t="s">
        <v>9</v>
      </c>
      <c r="P8" s="1" t="s">
        <v>10</v>
      </c>
      <c r="Q8" s="1" t="s">
        <v>11</v>
      </c>
      <c r="R8" s="1" t="s">
        <v>10</v>
      </c>
      <c r="S8" s="1" t="s">
        <v>9</v>
      </c>
      <c r="T8" s="1" t="s">
        <v>12</v>
      </c>
      <c r="U8" s="23"/>
      <c r="V8" s="23"/>
      <c r="W8" s="24"/>
      <c r="X8" s="25"/>
      <c r="Y8" s="25"/>
    </row>
    <row r="9" spans="1:27" s="4" customFormat="1" ht="34" customHeight="1" x14ac:dyDescent="0.2">
      <c r="A9" s="20">
        <v>1</v>
      </c>
      <c r="B9" s="8" t="s">
        <v>22</v>
      </c>
      <c r="C9" s="9">
        <v>7</v>
      </c>
      <c r="D9" s="10">
        <f>C9*D$4</f>
        <v>5.25</v>
      </c>
      <c r="E9" s="9"/>
      <c r="F9" s="10">
        <f>E9*F$4</f>
        <v>0</v>
      </c>
      <c r="G9" s="9">
        <v>5</v>
      </c>
      <c r="H9" s="10">
        <f>G9*H$4</f>
        <v>5</v>
      </c>
      <c r="I9" s="9"/>
      <c r="J9" s="10">
        <f>I9*J$4</f>
        <v>0</v>
      </c>
      <c r="K9" s="9">
        <v>4</v>
      </c>
      <c r="L9" s="10">
        <f>K9*L$4</f>
        <v>6</v>
      </c>
      <c r="M9" s="9">
        <v>0</v>
      </c>
      <c r="N9" s="10">
        <f>M9*N$4</f>
        <v>0</v>
      </c>
      <c r="O9" s="9">
        <v>2</v>
      </c>
      <c r="P9" s="10">
        <f>O9*P$4</f>
        <v>4.5</v>
      </c>
      <c r="Q9" s="9"/>
      <c r="R9" s="10">
        <f>Q9*R$4</f>
        <v>0</v>
      </c>
      <c r="S9" s="9">
        <f>C9+G9+K9+O9</f>
        <v>18</v>
      </c>
      <c r="T9" s="9">
        <f>E9+I9+M9+Q9</f>
        <v>0</v>
      </c>
      <c r="U9" s="11">
        <f>D9+F9+H9+J9+L9+N9+P9+R9</f>
        <v>20.75</v>
      </c>
      <c r="V9" s="12">
        <v>0.45</v>
      </c>
      <c r="W9" s="4">
        <v>4.5</v>
      </c>
      <c r="X9" s="5">
        <f>W9*40%</f>
        <v>1.8</v>
      </c>
      <c r="Y9" s="4">
        <f>W9*30%</f>
        <v>1.3499999999999999</v>
      </c>
      <c r="Z9" s="4">
        <f>W9*20%</f>
        <v>0.9</v>
      </c>
      <c r="AA9" s="4">
        <f>W9*10%</f>
        <v>0.45</v>
      </c>
    </row>
    <row r="10" spans="1:27" s="4" customFormat="1" ht="34" customHeight="1" x14ac:dyDescent="0.2">
      <c r="A10" s="20">
        <v>2</v>
      </c>
      <c r="B10" s="13" t="s">
        <v>23</v>
      </c>
      <c r="C10" s="9">
        <v>9</v>
      </c>
      <c r="D10" s="10">
        <f t="shared" ref="D10:D13" si="0">C10*D$4</f>
        <v>6.75</v>
      </c>
      <c r="E10" s="9"/>
      <c r="F10" s="10">
        <f t="shared" ref="F10:F13" si="1">E10*F$4</f>
        <v>0</v>
      </c>
      <c r="G10" s="9">
        <v>7</v>
      </c>
      <c r="H10" s="10">
        <f t="shared" ref="H10:H13" si="2">G10*H$4</f>
        <v>7</v>
      </c>
      <c r="I10" s="9"/>
      <c r="J10" s="10">
        <f t="shared" ref="J10:J13" si="3">I10*J$4</f>
        <v>0</v>
      </c>
      <c r="K10" s="9">
        <v>4</v>
      </c>
      <c r="L10" s="10">
        <f t="shared" ref="L10:L13" si="4">K10*L$4</f>
        <v>6</v>
      </c>
      <c r="M10" s="9">
        <v>0</v>
      </c>
      <c r="N10" s="10">
        <f t="shared" ref="N10:N13" si="5">M10*N$4</f>
        <v>0</v>
      </c>
      <c r="O10" s="9">
        <v>2</v>
      </c>
      <c r="P10" s="10">
        <f t="shared" ref="P10:P13" si="6">O10*P$4</f>
        <v>4.5</v>
      </c>
      <c r="Q10" s="9"/>
      <c r="R10" s="10">
        <f t="shared" ref="R10:R13" si="7">Q10*R$4</f>
        <v>0</v>
      </c>
      <c r="S10" s="9">
        <f t="shared" ref="S10:S13" si="8">C10+G10+K10+O10</f>
        <v>22</v>
      </c>
      <c r="T10" s="9">
        <f t="shared" ref="T10:T13" si="9">E10+I10+M10+Q10</f>
        <v>0</v>
      </c>
      <c r="U10" s="11">
        <f t="shared" ref="U10:U13" si="10">D10+F10+H10+J10+L10+N10+P10+R10</f>
        <v>24.25</v>
      </c>
      <c r="V10" s="12">
        <v>0.55000000000000004</v>
      </c>
      <c r="W10" s="4">
        <v>5.5</v>
      </c>
      <c r="X10" s="5">
        <f>W10*40%</f>
        <v>2.2000000000000002</v>
      </c>
      <c r="Y10" s="4">
        <f>W10*30%</f>
        <v>1.65</v>
      </c>
      <c r="Z10" s="4">
        <f>W10*20%</f>
        <v>1.1000000000000001</v>
      </c>
      <c r="AA10" s="4">
        <f>W10*10%</f>
        <v>0.55000000000000004</v>
      </c>
    </row>
    <row r="11" spans="1:27" s="4" customFormat="1" ht="34" customHeight="1" x14ac:dyDescent="0.2">
      <c r="A11" s="20">
        <v>3</v>
      </c>
      <c r="B11" s="14"/>
      <c r="C11" s="9"/>
      <c r="D11" s="10">
        <f t="shared" si="0"/>
        <v>0</v>
      </c>
      <c r="E11" s="9"/>
      <c r="F11" s="10">
        <f t="shared" si="1"/>
        <v>0</v>
      </c>
      <c r="G11" s="9"/>
      <c r="H11" s="10">
        <f t="shared" si="2"/>
        <v>0</v>
      </c>
      <c r="I11" s="9"/>
      <c r="J11" s="10">
        <f t="shared" si="3"/>
        <v>0</v>
      </c>
      <c r="K11" s="9"/>
      <c r="L11" s="10">
        <f t="shared" si="4"/>
        <v>0</v>
      </c>
      <c r="M11" s="9"/>
      <c r="N11" s="10">
        <f t="shared" si="5"/>
        <v>0</v>
      </c>
      <c r="O11" s="9"/>
      <c r="P11" s="10">
        <f t="shared" si="6"/>
        <v>0</v>
      </c>
      <c r="Q11" s="9"/>
      <c r="R11" s="10">
        <f t="shared" si="7"/>
        <v>0</v>
      </c>
      <c r="S11" s="9">
        <f t="shared" si="8"/>
        <v>0</v>
      </c>
      <c r="T11" s="9">
        <f t="shared" si="9"/>
        <v>0</v>
      </c>
      <c r="U11" s="11">
        <f t="shared" si="10"/>
        <v>0</v>
      </c>
      <c r="V11" s="9"/>
      <c r="X11" s="4" t="s">
        <v>19</v>
      </c>
    </row>
    <row r="12" spans="1:27" s="4" customFormat="1" ht="34" customHeight="1" x14ac:dyDescent="0.2">
      <c r="A12" s="20">
        <v>4</v>
      </c>
      <c r="B12" s="14"/>
      <c r="C12" s="9"/>
      <c r="D12" s="10">
        <f t="shared" si="0"/>
        <v>0</v>
      </c>
      <c r="E12" s="9"/>
      <c r="F12" s="10">
        <f t="shared" si="1"/>
        <v>0</v>
      </c>
      <c r="G12" s="9"/>
      <c r="H12" s="10">
        <f t="shared" si="2"/>
        <v>0</v>
      </c>
      <c r="I12" s="9"/>
      <c r="J12" s="10">
        <f t="shared" si="3"/>
        <v>0</v>
      </c>
      <c r="K12" s="9"/>
      <c r="L12" s="10">
        <f t="shared" si="4"/>
        <v>0</v>
      </c>
      <c r="M12" s="9"/>
      <c r="N12" s="10">
        <f t="shared" si="5"/>
        <v>0</v>
      </c>
      <c r="O12" s="9"/>
      <c r="P12" s="10">
        <f t="shared" si="6"/>
        <v>0</v>
      </c>
      <c r="Q12" s="9"/>
      <c r="R12" s="10">
        <f t="shared" si="7"/>
        <v>0</v>
      </c>
      <c r="S12" s="9">
        <f t="shared" si="8"/>
        <v>0</v>
      </c>
      <c r="T12" s="9">
        <f t="shared" si="9"/>
        <v>0</v>
      </c>
      <c r="U12" s="11">
        <f t="shared" si="10"/>
        <v>0</v>
      </c>
      <c r="V12" s="9"/>
      <c r="W12" s="4">
        <v>4.5</v>
      </c>
      <c r="X12" s="4">
        <v>1.75</v>
      </c>
      <c r="Y12" s="4">
        <v>1.25</v>
      </c>
      <c r="Z12" s="4">
        <v>1</v>
      </c>
      <c r="AA12" s="4">
        <v>0.5</v>
      </c>
    </row>
    <row r="13" spans="1:27" s="4" customFormat="1" ht="34" customHeight="1" x14ac:dyDescent="0.2">
      <c r="A13" s="20">
        <v>5</v>
      </c>
      <c r="B13" s="14"/>
      <c r="C13" s="9"/>
      <c r="D13" s="10">
        <f t="shared" si="0"/>
        <v>0</v>
      </c>
      <c r="E13" s="9"/>
      <c r="F13" s="10">
        <f t="shared" si="1"/>
        <v>0</v>
      </c>
      <c r="G13" s="9"/>
      <c r="H13" s="10">
        <f t="shared" si="2"/>
        <v>0</v>
      </c>
      <c r="I13" s="9"/>
      <c r="J13" s="10">
        <f t="shared" si="3"/>
        <v>0</v>
      </c>
      <c r="K13" s="9"/>
      <c r="L13" s="10">
        <f t="shared" si="4"/>
        <v>0</v>
      </c>
      <c r="M13" s="9"/>
      <c r="N13" s="10">
        <f t="shared" si="5"/>
        <v>0</v>
      </c>
      <c r="O13" s="9"/>
      <c r="P13" s="10">
        <f t="shared" si="6"/>
        <v>0</v>
      </c>
      <c r="Q13" s="9"/>
      <c r="R13" s="10">
        <f t="shared" si="7"/>
        <v>0</v>
      </c>
      <c r="S13" s="9">
        <f t="shared" si="8"/>
        <v>0</v>
      </c>
      <c r="T13" s="9">
        <f t="shared" si="9"/>
        <v>0</v>
      </c>
      <c r="U13" s="11">
        <f t="shared" si="10"/>
        <v>0</v>
      </c>
      <c r="V13" s="9"/>
      <c r="W13" s="4">
        <v>5.5</v>
      </c>
      <c r="X13" s="4">
        <v>2.25</v>
      </c>
      <c r="Y13" s="4">
        <v>1.75</v>
      </c>
      <c r="Z13" s="4">
        <v>1</v>
      </c>
      <c r="AA13" s="4">
        <v>0.5</v>
      </c>
    </row>
    <row r="14" spans="1:27" s="6" customFormat="1" ht="34" customHeight="1" x14ac:dyDescent="0.2">
      <c r="A14" s="26" t="s">
        <v>15</v>
      </c>
      <c r="B14" s="26"/>
      <c r="C14" s="15">
        <f>SUM(C9:C13)</f>
        <v>16</v>
      </c>
      <c r="D14" s="15">
        <f t="shared" ref="D14:T14" si="11">SUM(D9:D13)</f>
        <v>12</v>
      </c>
      <c r="E14" s="15">
        <f t="shared" si="11"/>
        <v>0</v>
      </c>
      <c r="F14" s="15">
        <f t="shared" si="11"/>
        <v>0</v>
      </c>
      <c r="G14" s="15">
        <f t="shared" si="11"/>
        <v>12</v>
      </c>
      <c r="H14" s="15">
        <f t="shared" si="11"/>
        <v>12</v>
      </c>
      <c r="I14" s="15">
        <f t="shared" si="11"/>
        <v>0</v>
      </c>
      <c r="J14" s="15">
        <f t="shared" si="11"/>
        <v>0</v>
      </c>
      <c r="K14" s="15">
        <f t="shared" si="11"/>
        <v>8</v>
      </c>
      <c r="L14" s="15">
        <f t="shared" si="11"/>
        <v>12</v>
      </c>
      <c r="M14" s="15">
        <f t="shared" si="11"/>
        <v>0</v>
      </c>
      <c r="N14" s="15">
        <f t="shared" si="11"/>
        <v>0</v>
      </c>
      <c r="O14" s="15">
        <f t="shared" si="11"/>
        <v>4</v>
      </c>
      <c r="P14" s="15">
        <f t="shared" si="11"/>
        <v>9</v>
      </c>
      <c r="Q14" s="15">
        <f t="shared" si="11"/>
        <v>0</v>
      </c>
      <c r="R14" s="15">
        <f t="shared" si="11"/>
        <v>0</v>
      </c>
      <c r="S14" s="15">
        <f t="shared" si="11"/>
        <v>40</v>
      </c>
      <c r="T14" s="15">
        <f t="shared" si="11"/>
        <v>0</v>
      </c>
      <c r="U14" s="16">
        <f>SUM(U9:U13)</f>
        <v>45</v>
      </c>
      <c r="V14" s="17">
        <f>SUM(V9:V13)</f>
        <v>1</v>
      </c>
      <c r="X14" s="6" t="s">
        <v>20</v>
      </c>
    </row>
    <row r="15" spans="1:27" s="4" customFormat="1" ht="34" customHeight="1" x14ac:dyDescent="0.2">
      <c r="A15" s="26" t="s">
        <v>16</v>
      </c>
      <c r="B15" s="26"/>
      <c r="C15" s="27">
        <v>0.4</v>
      </c>
      <c r="D15" s="28"/>
      <c r="E15" s="28"/>
      <c r="F15" s="28"/>
      <c r="G15" s="27">
        <v>0.3</v>
      </c>
      <c r="H15" s="28"/>
      <c r="I15" s="28"/>
      <c r="J15" s="28"/>
      <c r="K15" s="27">
        <v>0.2</v>
      </c>
      <c r="L15" s="28"/>
      <c r="M15" s="28"/>
      <c r="N15" s="28"/>
      <c r="O15" s="27">
        <v>0.1</v>
      </c>
      <c r="P15" s="28"/>
      <c r="Q15" s="28"/>
      <c r="R15" s="28"/>
      <c r="S15" s="14"/>
      <c r="T15" s="14"/>
      <c r="U15" s="14"/>
      <c r="V15" s="18">
        <f>SUM(C15:R15)</f>
        <v>0.99999999999999989</v>
      </c>
      <c r="X15" s="4">
        <f>X12/0.25</f>
        <v>7</v>
      </c>
      <c r="Y15" s="4">
        <f>Y12/0.25</f>
        <v>5</v>
      </c>
      <c r="Z15" s="4">
        <v>1</v>
      </c>
      <c r="AA15" s="4">
        <v>1</v>
      </c>
    </row>
    <row r="16" spans="1:27" s="4" customFormat="1" ht="34" customHeight="1" x14ac:dyDescent="0.2">
      <c r="A16" s="28" t="s">
        <v>21</v>
      </c>
      <c r="B16" s="28"/>
      <c r="C16" s="29">
        <f>C14*0.25+E14*1</f>
        <v>4</v>
      </c>
      <c r="D16" s="30"/>
      <c r="E16" s="30"/>
      <c r="F16" s="31"/>
      <c r="G16" s="29">
        <f>G14*0.25+I14*1</f>
        <v>3</v>
      </c>
      <c r="H16" s="30"/>
      <c r="I16" s="30"/>
      <c r="J16" s="31"/>
      <c r="K16" s="29">
        <f>K14*0.25+M14*1</f>
        <v>2</v>
      </c>
      <c r="L16" s="30"/>
      <c r="M16" s="30"/>
      <c r="N16" s="31"/>
      <c r="O16" s="29">
        <f>O14*0.25+Q14*0.5</f>
        <v>1</v>
      </c>
      <c r="P16" s="30"/>
      <c r="Q16" s="30"/>
      <c r="R16" s="31"/>
      <c r="S16" s="14"/>
      <c r="T16" s="14"/>
      <c r="U16" s="14"/>
      <c r="V16" s="14">
        <f>SUM(C16:R16)</f>
        <v>10</v>
      </c>
      <c r="X16" s="4">
        <f>X13/0.25</f>
        <v>9</v>
      </c>
      <c r="Y16" s="4">
        <f>Y13/0.25</f>
        <v>7</v>
      </c>
      <c r="Z16" s="4">
        <v>1</v>
      </c>
      <c r="AA16" s="4">
        <v>1</v>
      </c>
    </row>
  </sheetData>
  <mergeCells count="24">
    <mergeCell ref="A15:B15"/>
    <mergeCell ref="C15:F15"/>
    <mergeCell ref="G15:J15"/>
    <mergeCell ref="K15:N15"/>
    <mergeCell ref="O15:R15"/>
    <mergeCell ref="A16:B16"/>
    <mergeCell ref="C16:F16"/>
    <mergeCell ref="G16:J16"/>
    <mergeCell ref="K16:N16"/>
    <mergeCell ref="O16:R16"/>
    <mergeCell ref="W6:Y8"/>
    <mergeCell ref="C7:F7"/>
    <mergeCell ref="G7:J7"/>
    <mergeCell ref="K7:N7"/>
    <mergeCell ref="O7:R7"/>
    <mergeCell ref="A14:B14"/>
    <mergeCell ref="A2:V2"/>
    <mergeCell ref="A3:V3"/>
    <mergeCell ref="A6:A8"/>
    <mergeCell ref="B6:B8"/>
    <mergeCell ref="C6:R6"/>
    <mergeCell ref="S6:T7"/>
    <mergeCell ref="U6:U8"/>
    <mergeCell ref="V6:V8"/>
  </mergeCells>
  <pageMargins left="0.7" right="0.7" top="0.75" bottom="0.75" header="0.3" footer="0.3"/>
  <pageSetup paperSize="9" scale="64" orientation="landscape" horizontalDpi="0" verticalDpi="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49B6-24FB-E841-B0F4-08B0E0E54855}">
  <sheetPr>
    <pageSetUpPr fitToPage="1"/>
  </sheetPr>
  <dimension ref="A2:AA16"/>
  <sheetViews>
    <sheetView topLeftCell="A5" zoomScaleNormal="100" workbookViewId="0">
      <selection activeCell="F20" sqref="F20"/>
    </sheetView>
  </sheetViews>
  <sheetFormatPr baseColWidth="10" defaultRowHeight="16" x14ac:dyDescent="0.2"/>
  <cols>
    <col min="1" max="1" width="6.83203125" style="2" customWidth="1"/>
    <col min="2" max="2" width="35.83203125" style="2" customWidth="1"/>
    <col min="3" max="20" width="7" style="2" customWidth="1"/>
    <col min="21" max="16384" width="10.83203125" style="2"/>
  </cols>
  <sheetData>
    <row r="2" spans="1:27" ht="30" customHeight="1" x14ac:dyDescent="0.2">
      <c r="A2" s="21" t="s">
        <v>1</v>
      </c>
      <c r="B2" s="21"/>
      <c r="C2" s="21"/>
      <c r="D2" s="21"/>
      <c r="E2" s="21"/>
      <c r="F2" s="21"/>
      <c r="G2" s="21"/>
      <c r="H2" s="21"/>
      <c r="I2" s="21"/>
      <c r="J2" s="21"/>
      <c r="K2" s="21"/>
      <c r="L2" s="21"/>
      <c r="M2" s="21"/>
      <c r="N2" s="21"/>
      <c r="O2" s="21"/>
      <c r="P2" s="21"/>
      <c r="Q2" s="21"/>
      <c r="R2" s="21"/>
      <c r="S2" s="21"/>
      <c r="T2" s="21"/>
      <c r="U2" s="21"/>
      <c r="V2" s="21"/>
    </row>
    <row r="3" spans="1:27" ht="33" customHeight="1" x14ac:dyDescent="0.2">
      <c r="A3" s="21" t="s">
        <v>2</v>
      </c>
      <c r="B3" s="21"/>
      <c r="C3" s="21"/>
      <c r="D3" s="21"/>
      <c r="E3" s="21"/>
      <c r="F3" s="21"/>
      <c r="G3" s="21"/>
      <c r="H3" s="21"/>
      <c r="I3" s="21"/>
      <c r="J3" s="21"/>
      <c r="K3" s="21"/>
      <c r="L3" s="21"/>
      <c r="M3" s="21"/>
      <c r="N3" s="21"/>
      <c r="O3" s="21"/>
      <c r="P3" s="21"/>
      <c r="Q3" s="21"/>
      <c r="R3" s="21"/>
      <c r="S3" s="21"/>
      <c r="T3" s="21"/>
      <c r="U3" s="21"/>
      <c r="V3" s="21"/>
    </row>
    <row r="4" spans="1:27" ht="28" customHeight="1" x14ac:dyDescent="0.2">
      <c r="B4" s="3" t="s">
        <v>24</v>
      </c>
      <c r="C4" s="19"/>
      <c r="D4" s="19">
        <v>0.75</v>
      </c>
      <c r="E4" s="19"/>
      <c r="F4" s="19">
        <v>3.5</v>
      </c>
      <c r="G4" s="19"/>
      <c r="H4" s="19">
        <v>1</v>
      </c>
      <c r="I4" s="19"/>
      <c r="J4" s="19">
        <v>4</v>
      </c>
      <c r="K4" s="19"/>
      <c r="L4" s="19">
        <v>1.5</v>
      </c>
      <c r="M4" s="19"/>
      <c r="N4" s="19">
        <v>4.5</v>
      </c>
      <c r="O4" s="19"/>
      <c r="P4" s="19">
        <v>2.5</v>
      </c>
      <c r="Q4" s="19"/>
      <c r="R4" s="19">
        <v>6</v>
      </c>
      <c r="S4" s="19"/>
    </row>
    <row r="5" spans="1:27" ht="25" customHeight="1" x14ac:dyDescent="0.2"/>
    <row r="6" spans="1:27" ht="42" customHeight="1" x14ac:dyDescent="0.2">
      <c r="A6" s="23" t="s">
        <v>0</v>
      </c>
      <c r="B6" s="23" t="s">
        <v>3</v>
      </c>
      <c r="C6" s="22" t="s">
        <v>4</v>
      </c>
      <c r="D6" s="22"/>
      <c r="E6" s="22"/>
      <c r="F6" s="22"/>
      <c r="G6" s="22"/>
      <c r="H6" s="22"/>
      <c r="I6" s="22"/>
      <c r="J6" s="22"/>
      <c r="K6" s="22"/>
      <c r="L6" s="22"/>
      <c r="M6" s="22"/>
      <c r="N6" s="22"/>
      <c r="O6" s="22"/>
      <c r="P6" s="22"/>
      <c r="Q6" s="22"/>
      <c r="R6" s="22"/>
      <c r="S6" s="23" t="s">
        <v>17</v>
      </c>
      <c r="T6" s="23"/>
      <c r="U6" s="23" t="s">
        <v>13</v>
      </c>
      <c r="V6" s="23" t="s">
        <v>14</v>
      </c>
      <c r="W6" s="24" t="s">
        <v>18</v>
      </c>
      <c r="X6" s="25"/>
      <c r="Y6" s="25"/>
    </row>
    <row r="7" spans="1:27" ht="28" customHeight="1" x14ac:dyDescent="0.2">
      <c r="A7" s="23"/>
      <c r="B7" s="23"/>
      <c r="C7" s="23" t="s">
        <v>5</v>
      </c>
      <c r="D7" s="23"/>
      <c r="E7" s="23"/>
      <c r="F7" s="23"/>
      <c r="G7" s="23" t="s">
        <v>6</v>
      </c>
      <c r="H7" s="23"/>
      <c r="I7" s="23"/>
      <c r="J7" s="23"/>
      <c r="K7" s="23" t="s">
        <v>7</v>
      </c>
      <c r="L7" s="23"/>
      <c r="M7" s="23"/>
      <c r="N7" s="23"/>
      <c r="O7" s="23" t="s">
        <v>8</v>
      </c>
      <c r="P7" s="23"/>
      <c r="Q7" s="23"/>
      <c r="R7" s="23"/>
      <c r="S7" s="23"/>
      <c r="T7" s="23"/>
      <c r="U7" s="23"/>
      <c r="V7" s="23"/>
      <c r="W7" s="24"/>
      <c r="X7" s="25"/>
      <c r="Y7" s="25"/>
    </row>
    <row r="8" spans="1:27" ht="34" x14ac:dyDescent="0.2">
      <c r="A8" s="23"/>
      <c r="B8" s="23"/>
      <c r="C8" s="1" t="s">
        <v>9</v>
      </c>
      <c r="D8" s="1" t="s">
        <v>10</v>
      </c>
      <c r="E8" s="1" t="s">
        <v>11</v>
      </c>
      <c r="F8" s="1" t="s">
        <v>10</v>
      </c>
      <c r="G8" s="1" t="s">
        <v>9</v>
      </c>
      <c r="H8" s="1" t="s">
        <v>10</v>
      </c>
      <c r="I8" s="1" t="s">
        <v>11</v>
      </c>
      <c r="J8" s="1" t="s">
        <v>10</v>
      </c>
      <c r="K8" s="1" t="s">
        <v>9</v>
      </c>
      <c r="L8" s="1" t="s">
        <v>10</v>
      </c>
      <c r="M8" s="1" t="s">
        <v>11</v>
      </c>
      <c r="N8" s="1" t="s">
        <v>10</v>
      </c>
      <c r="O8" s="1" t="s">
        <v>9</v>
      </c>
      <c r="P8" s="1" t="s">
        <v>10</v>
      </c>
      <c r="Q8" s="1" t="s">
        <v>11</v>
      </c>
      <c r="R8" s="1" t="s">
        <v>10</v>
      </c>
      <c r="S8" s="1" t="s">
        <v>9</v>
      </c>
      <c r="T8" s="1" t="s">
        <v>12</v>
      </c>
      <c r="U8" s="23"/>
      <c r="V8" s="23"/>
      <c r="W8" s="24"/>
      <c r="X8" s="25"/>
      <c r="Y8" s="25"/>
    </row>
    <row r="9" spans="1:27" s="4" customFormat="1" ht="34" customHeight="1" x14ac:dyDescent="0.2">
      <c r="A9" s="7">
        <v>1</v>
      </c>
      <c r="B9" s="8" t="s">
        <v>22</v>
      </c>
      <c r="C9" s="9">
        <v>7</v>
      </c>
      <c r="D9" s="10">
        <f>C9*D$4</f>
        <v>5.25</v>
      </c>
      <c r="E9" s="9"/>
      <c r="F9" s="10">
        <f>E9*F$4</f>
        <v>0</v>
      </c>
      <c r="G9" s="9">
        <v>5</v>
      </c>
      <c r="H9" s="10">
        <f>G9*H$4</f>
        <v>5</v>
      </c>
      <c r="I9" s="9"/>
      <c r="J9" s="10">
        <f>I9*J$4</f>
        <v>0</v>
      </c>
      <c r="K9" s="9"/>
      <c r="L9" s="10">
        <f>K9*L$4</f>
        <v>0</v>
      </c>
      <c r="M9" s="9">
        <v>1</v>
      </c>
      <c r="N9" s="10">
        <f>M9*N$4</f>
        <v>4.5</v>
      </c>
      <c r="O9" s="9"/>
      <c r="P9" s="10">
        <f>O9*P$4</f>
        <v>0</v>
      </c>
      <c r="Q9" s="9">
        <v>1</v>
      </c>
      <c r="R9" s="10">
        <f>Q9*R$4</f>
        <v>6</v>
      </c>
      <c r="S9" s="9">
        <f>C9+G9+K9+O9</f>
        <v>12</v>
      </c>
      <c r="T9" s="9">
        <f>E9+I9+M9+Q9</f>
        <v>2</v>
      </c>
      <c r="U9" s="11">
        <f>D9+F9+H9+J9+L9+N9+P9+R9</f>
        <v>20.75</v>
      </c>
      <c r="V9" s="12">
        <v>0.45</v>
      </c>
      <c r="W9" s="4">
        <v>4.5</v>
      </c>
      <c r="X9" s="5">
        <f>W9*40%</f>
        <v>1.8</v>
      </c>
      <c r="Y9" s="4">
        <f>W9*30%</f>
        <v>1.3499999999999999</v>
      </c>
      <c r="Z9" s="4">
        <f>W9*20%</f>
        <v>0.9</v>
      </c>
      <c r="AA9" s="4">
        <f>W9*10%</f>
        <v>0.45</v>
      </c>
    </row>
    <row r="10" spans="1:27" s="4" customFormat="1" ht="34" customHeight="1" x14ac:dyDescent="0.2">
      <c r="A10" s="7">
        <v>2</v>
      </c>
      <c r="B10" s="13" t="s">
        <v>23</v>
      </c>
      <c r="C10" s="9">
        <v>9</v>
      </c>
      <c r="D10" s="10">
        <f t="shared" ref="D10:D13" si="0">C10*D$4</f>
        <v>6.75</v>
      </c>
      <c r="E10" s="9"/>
      <c r="F10" s="10">
        <f t="shared" ref="F10:F13" si="1">E10*F$4</f>
        <v>0</v>
      </c>
      <c r="G10" s="9">
        <v>7</v>
      </c>
      <c r="H10" s="10">
        <f t="shared" ref="H10:H13" si="2">G10*H$4</f>
        <v>7</v>
      </c>
      <c r="I10" s="9"/>
      <c r="J10" s="10">
        <f t="shared" ref="J10:J13" si="3">I10*J$4</f>
        <v>0</v>
      </c>
      <c r="K10" s="9"/>
      <c r="L10" s="10">
        <f t="shared" ref="L10:L13" si="4">K10*L$4</f>
        <v>0</v>
      </c>
      <c r="M10" s="9">
        <v>1</v>
      </c>
      <c r="N10" s="10">
        <f t="shared" ref="N10:N13" si="5">M10*N$4</f>
        <v>4.5</v>
      </c>
      <c r="O10" s="9"/>
      <c r="P10" s="10">
        <f t="shared" ref="P10:P13" si="6">O10*P$4</f>
        <v>0</v>
      </c>
      <c r="Q10" s="9">
        <v>1</v>
      </c>
      <c r="R10" s="10">
        <f t="shared" ref="R10:R13" si="7">Q10*R$4</f>
        <v>6</v>
      </c>
      <c r="S10" s="9">
        <f t="shared" ref="S10:S13" si="8">C10+G10+K10+O10</f>
        <v>16</v>
      </c>
      <c r="T10" s="9">
        <f t="shared" ref="T10:T13" si="9">E10+I10+M10+Q10</f>
        <v>2</v>
      </c>
      <c r="U10" s="11">
        <f t="shared" ref="U10:U13" si="10">D10+F10+H10+J10+L10+N10+P10+R10</f>
        <v>24.25</v>
      </c>
      <c r="V10" s="12">
        <v>0.55000000000000004</v>
      </c>
      <c r="W10" s="4">
        <v>5.5</v>
      </c>
      <c r="X10" s="5">
        <f>W10*40%</f>
        <v>2.2000000000000002</v>
      </c>
      <c r="Y10" s="4">
        <f>W10*30%</f>
        <v>1.65</v>
      </c>
      <c r="Z10" s="4">
        <f>W10*20%</f>
        <v>1.1000000000000001</v>
      </c>
      <c r="AA10" s="4">
        <f>W10*10%</f>
        <v>0.55000000000000004</v>
      </c>
    </row>
    <row r="11" spans="1:27" s="4" customFormat="1" ht="34" customHeight="1" x14ac:dyDescent="0.2">
      <c r="A11" s="7">
        <v>3</v>
      </c>
      <c r="B11" s="14"/>
      <c r="C11" s="9"/>
      <c r="D11" s="10">
        <f t="shared" si="0"/>
        <v>0</v>
      </c>
      <c r="E11" s="9"/>
      <c r="F11" s="10">
        <f t="shared" si="1"/>
        <v>0</v>
      </c>
      <c r="G11" s="9"/>
      <c r="H11" s="10">
        <f t="shared" si="2"/>
        <v>0</v>
      </c>
      <c r="I11" s="9"/>
      <c r="J11" s="10">
        <f t="shared" si="3"/>
        <v>0</v>
      </c>
      <c r="K11" s="9"/>
      <c r="L11" s="10">
        <f t="shared" si="4"/>
        <v>0</v>
      </c>
      <c r="M11" s="9"/>
      <c r="N11" s="10">
        <f t="shared" si="5"/>
        <v>0</v>
      </c>
      <c r="O11" s="9"/>
      <c r="P11" s="10">
        <f t="shared" si="6"/>
        <v>0</v>
      </c>
      <c r="Q11" s="9"/>
      <c r="R11" s="10">
        <f t="shared" si="7"/>
        <v>0</v>
      </c>
      <c r="S11" s="9">
        <f t="shared" si="8"/>
        <v>0</v>
      </c>
      <c r="T11" s="9">
        <f t="shared" si="9"/>
        <v>0</v>
      </c>
      <c r="U11" s="11">
        <f t="shared" si="10"/>
        <v>0</v>
      </c>
      <c r="V11" s="9"/>
      <c r="X11" s="4" t="s">
        <v>19</v>
      </c>
    </row>
    <row r="12" spans="1:27" s="4" customFormat="1" ht="34" customHeight="1" x14ac:dyDescent="0.2">
      <c r="A12" s="7">
        <v>4</v>
      </c>
      <c r="B12" s="14"/>
      <c r="C12" s="9"/>
      <c r="D12" s="10">
        <f t="shared" si="0"/>
        <v>0</v>
      </c>
      <c r="E12" s="9"/>
      <c r="F12" s="10">
        <f t="shared" si="1"/>
        <v>0</v>
      </c>
      <c r="G12" s="9"/>
      <c r="H12" s="10">
        <f t="shared" si="2"/>
        <v>0</v>
      </c>
      <c r="I12" s="9"/>
      <c r="J12" s="10">
        <f t="shared" si="3"/>
        <v>0</v>
      </c>
      <c r="K12" s="9"/>
      <c r="L12" s="10">
        <f t="shared" si="4"/>
        <v>0</v>
      </c>
      <c r="M12" s="9"/>
      <c r="N12" s="10">
        <f t="shared" si="5"/>
        <v>0</v>
      </c>
      <c r="O12" s="9"/>
      <c r="P12" s="10">
        <f t="shared" si="6"/>
        <v>0</v>
      </c>
      <c r="Q12" s="9"/>
      <c r="R12" s="10">
        <f t="shared" si="7"/>
        <v>0</v>
      </c>
      <c r="S12" s="9">
        <f t="shared" si="8"/>
        <v>0</v>
      </c>
      <c r="T12" s="9">
        <f t="shared" si="9"/>
        <v>0</v>
      </c>
      <c r="U12" s="11">
        <f t="shared" si="10"/>
        <v>0</v>
      </c>
      <c r="V12" s="9"/>
      <c r="W12" s="4">
        <v>4.5</v>
      </c>
      <c r="X12" s="4">
        <v>1.75</v>
      </c>
      <c r="Y12" s="4">
        <v>1.25</v>
      </c>
      <c r="Z12" s="4">
        <v>1</v>
      </c>
      <c r="AA12" s="4">
        <v>0.5</v>
      </c>
    </row>
    <row r="13" spans="1:27" s="4" customFormat="1" ht="34" customHeight="1" x14ac:dyDescent="0.2">
      <c r="A13" s="7">
        <v>5</v>
      </c>
      <c r="B13" s="14"/>
      <c r="C13" s="9"/>
      <c r="D13" s="10">
        <f t="shared" si="0"/>
        <v>0</v>
      </c>
      <c r="E13" s="9"/>
      <c r="F13" s="10">
        <f t="shared" si="1"/>
        <v>0</v>
      </c>
      <c r="G13" s="9"/>
      <c r="H13" s="10">
        <f t="shared" si="2"/>
        <v>0</v>
      </c>
      <c r="I13" s="9"/>
      <c r="J13" s="10">
        <f t="shared" si="3"/>
        <v>0</v>
      </c>
      <c r="K13" s="9"/>
      <c r="L13" s="10">
        <f t="shared" si="4"/>
        <v>0</v>
      </c>
      <c r="M13" s="9"/>
      <c r="N13" s="10">
        <f t="shared" si="5"/>
        <v>0</v>
      </c>
      <c r="O13" s="9"/>
      <c r="P13" s="10">
        <f t="shared" si="6"/>
        <v>0</v>
      </c>
      <c r="Q13" s="9"/>
      <c r="R13" s="10">
        <f t="shared" si="7"/>
        <v>0</v>
      </c>
      <c r="S13" s="9">
        <f t="shared" si="8"/>
        <v>0</v>
      </c>
      <c r="T13" s="9">
        <f t="shared" si="9"/>
        <v>0</v>
      </c>
      <c r="U13" s="11">
        <f t="shared" si="10"/>
        <v>0</v>
      </c>
      <c r="V13" s="9"/>
      <c r="W13" s="4">
        <v>5.5</v>
      </c>
      <c r="X13" s="4">
        <v>2.25</v>
      </c>
      <c r="Y13" s="4">
        <v>1.75</v>
      </c>
      <c r="Z13" s="4">
        <v>1</v>
      </c>
      <c r="AA13" s="4">
        <v>0.5</v>
      </c>
    </row>
    <row r="14" spans="1:27" s="6" customFormat="1" ht="34" customHeight="1" x14ac:dyDescent="0.2">
      <c r="A14" s="26" t="s">
        <v>15</v>
      </c>
      <c r="B14" s="26"/>
      <c r="C14" s="15">
        <f>SUM(C9:C13)</f>
        <v>16</v>
      </c>
      <c r="D14" s="15">
        <f t="shared" ref="D14:R14" si="11">SUM(D9:D13)</f>
        <v>12</v>
      </c>
      <c r="E14" s="15">
        <f t="shared" si="11"/>
        <v>0</v>
      </c>
      <c r="F14" s="15">
        <f t="shared" si="11"/>
        <v>0</v>
      </c>
      <c r="G14" s="15">
        <f t="shared" si="11"/>
        <v>12</v>
      </c>
      <c r="H14" s="15">
        <f t="shared" si="11"/>
        <v>12</v>
      </c>
      <c r="I14" s="15">
        <f t="shared" si="11"/>
        <v>0</v>
      </c>
      <c r="J14" s="15">
        <f t="shared" si="11"/>
        <v>0</v>
      </c>
      <c r="K14" s="15">
        <f t="shared" si="11"/>
        <v>0</v>
      </c>
      <c r="L14" s="15">
        <f t="shared" si="11"/>
        <v>0</v>
      </c>
      <c r="M14" s="15">
        <f t="shared" si="11"/>
        <v>2</v>
      </c>
      <c r="N14" s="15">
        <f t="shared" si="11"/>
        <v>9</v>
      </c>
      <c r="O14" s="15">
        <f t="shared" si="11"/>
        <v>0</v>
      </c>
      <c r="P14" s="15">
        <f t="shared" si="11"/>
        <v>0</v>
      </c>
      <c r="Q14" s="15">
        <f t="shared" si="11"/>
        <v>2</v>
      </c>
      <c r="R14" s="15">
        <f t="shared" si="11"/>
        <v>12</v>
      </c>
      <c r="S14" s="15">
        <f t="shared" ref="S14" si="12">SUM(S9:S13)</f>
        <v>28</v>
      </c>
      <c r="T14" s="15">
        <f t="shared" ref="T14" si="13">SUM(T9:T13)</f>
        <v>4</v>
      </c>
      <c r="U14" s="16">
        <f>SUM(U9:U13)</f>
        <v>45</v>
      </c>
      <c r="V14" s="17">
        <f>SUM(V9:V13)</f>
        <v>1</v>
      </c>
      <c r="X14" s="6" t="s">
        <v>20</v>
      </c>
    </row>
    <row r="15" spans="1:27" s="4" customFormat="1" ht="34" customHeight="1" x14ac:dyDescent="0.2">
      <c r="A15" s="26" t="s">
        <v>16</v>
      </c>
      <c r="B15" s="26"/>
      <c r="C15" s="27">
        <v>0.4</v>
      </c>
      <c r="D15" s="28"/>
      <c r="E15" s="28"/>
      <c r="F15" s="28"/>
      <c r="G15" s="27">
        <v>0.3</v>
      </c>
      <c r="H15" s="28"/>
      <c r="I15" s="28"/>
      <c r="J15" s="28"/>
      <c r="K15" s="27">
        <v>0.2</v>
      </c>
      <c r="L15" s="28"/>
      <c r="M15" s="28"/>
      <c r="N15" s="28"/>
      <c r="O15" s="27">
        <v>0.1</v>
      </c>
      <c r="P15" s="28"/>
      <c r="Q15" s="28"/>
      <c r="R15" s="28"/>
      <c r="S15" s="14"/>
      <c r="T15" s="14"/>
      <c r="U15" s="14"/>
      <c r="V15" s="18">
        <f>SUM(C15:R15)</f>
        <v>0.99999999999999989</v>
      </c>
      <c r="X15" s="4">
        <f>X12/0.25</f>
        <v>7</v>
      </c>
      <c r="Y15" s="4">
        <f>Y12/0.25</f>
        <v>5</v>
      </c>
      <c r="Z15" s="4">
        <v>1</v>
      </c>
      <c r="AA15" s="4">
        <v>1</v>
      </c>
    </row>
    <row r="16" spans="1:27" s="4" customFormat="1" ht="34" customHeight="1" x14ac:dyDescent="0.2">
      <c r="A16" s="28" t="s">
        <v>21</v>
      </c>
      <c r="B16" s="28"/>
      <c r="C16" s="29">
        <f>C14*0.25+E14*1</f>
        <v>4</v>
      </c>
      <c r="D16" s="30"/>
      <c r="E16" s="30"/>
      <c r="F16" s="31"/>
      <c r="G16" s="29">
        <f>G14*0.25+I14*1</f>
        <v>3</v>
      </c>
      <c r="H16" s="30"/>
      <c r="I16" s="30"/>
      <c r="J16" s="31"/>
      <c r="K16" s="29">
        <f>K14*0.25+M14*1</f>
        <v>2</v>
      </c>
      <c r="L16" s="30"/>
      <c r="M16" s="30"/>
      <c r="N16" s="31"/>
      <c r="O16" s="29">
        <f>O14*0.25+Q14*0.5</f>
        <v>1</v>
      </c>
      <c r="P16" s="30"/>
      <c r="Q16" s="30"/>
      <c r="R16" s="31"/>
      <c r="S16" s="14"/>
      <c r="T16" s="14"/>
      <c r="U16" s="14"/>
      <c r="V16" s="14">
        <f>SUM(C16:R16)</f>
        <v>10</v>
      </c>
      <c r="X16" s="4">
        <f>X13/0.25</f>
        <v>9</v>
      </c>
      <c r="Y16" s="4">
        <f>Y13/0.25</f>
        <v>7</v>
      </c>
      <c r="Z16" s="4">
        <v>1</v>
      </c>
      <c r="AA16" s="4">
        <v>1</v>
      </c>
    </row>
  </sheetData>
  <mergeCells count="24">
    <mergeCell ref="A16:B16"/>
    <mergeCell ref="C16:F16"/>
    <mergeCell ref="G16:J16"/>
    <mergeCell ref="K16:N16"/>
    <mergeCell ref="O16:R16"/>
    <mergeCell ref="W6:Y8"/>
    <mergeCell ref="A14:B14"/>
    <mergeCell ref="A15:B15"/>
    <mergeCell ref="C15:F15"/>
    <mergeCell ref="G15:J15"/>
    <mergeCell ref="K15:N15"/>
    <mergeCell ref="O15:R15"/>
    <mergeCell ref="U6:U8"/>
    <mergeCell ref="V6:V8"/>
    <mergeCell ref="B6:B8"/>
    <mergeCell ref="A6:A8"/>
    <mergeCell ref="A2:V2"/>
    <mergeCell ref="A3:V3"/>
    <mergeCell ref="C6:R6"/>
    <mergeCell ref="C7:F7"/>
    <mergeCell ref="G7:J7"/>
    <mergeCell ref="K7:N7"/>
    <mergeCell ref="O7:R7"/>
    <mergeCell ref="S6:T7"/>
  </mergeCells>
  <pageMargins left="0.7" right="0.7" top="0.75" bottom="0.75" header="0.3" footer="0.3"/>
  <pageSetup paperSize="9" scale="64" orientation="landscape" horizontalDpi="0" verticalDpi="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ADC6-5052-7047-BC62-753C44322A32}">
  <sheetPr>
    <pageSetUpPr fitToPage="1"/>
  </sheetPr>
  <dimension ref="A2:Y16"/>
  <sheetViews>
    <sheetView topLeftCell="A4" zoomScaleNormal="100" workbookViewId="0">
      <selection activeCell="B19" sqref="B19"/>
    </sheetView>
  </sheetViews>
  <sheetFormatPr baseColWidth="10" defaultRowHeight="16" x14ac:dyDescent="0.2"/>
  <cols>
    <col min="1" max="1" width="6.83203125" style="2" customWidth="1"/>
    <col min="2" max="2" width="35.83203125" style="2" customWidth="1"/>
    <col min="3" max="20" width="7" style="2" customWidth="1"/>
    <col min="21" max="16384" width="10.83203125" style="2"/>
  </cols>
  <sheetData>
    <row r="2" spans="1:25" ht="30" customHeight="1" x14ac:dyDescent="0.2">
      <c r="A2" s="21" t="s">
        <v>1</v>
      </c>
      <c r="B2" s="21"/>
      <c r="C2" s="21"/>
      <c r="D2" s="21"/>
      <c r="E2" s="21"/>
      <c r="F2" s="21"/>
      <c r="G2" s="21"/>
      <c r="H2" s="21"/>
      <c r="I2" s="21"/>
      <c r="J2" s="21"/>
      <c r="K2" s="21"/>
      <c r="L2" s="21"/>
      <c r="M2" s="21"/>
      <c r="N2" s="21"/>
      <c r="O2" s="21"/>
      <c r="P2" s="21"/>
      <c r="Q2" s="21"/>
      <c r="R2" s="21"/>
      <c r="S2" s="21"/>
      <c r="T2" s="21"/>
      <c r="U2" s="21"/>
      <c r="V2" s="21"/>
    </row>
    <row r="3" spans="1:25" ht="33" customHeight="1" x14ac:dyDescent="0.2">
      <c r="A3" s="21" t="s">
        <v>2</v>
      </c>
      <c r="B3" s="21"/>
      <c r="C3" s="21"/>
      <c r="D3" s="21"/>
      <c r="E3" s="21"/>
      <c r="F3" s="21"/>
      <c r="G3" s="21"/>
      <c r="H3" s="21"/>
      <c r="I3" s="21"/>
      <c r="J3" s="21"/>
      <c r="K3" s="21"/>
      <c r="L3" s="21"/>
      <c r="M3" s="21"/>
      <c r="N3" s="21"/>
      <c r="O3" s="21"/>
      <c r="P3" s="21"/>
      <c r="Q3" s="21"/>
      <c r="R3" s="21"/>
      <c r="S3" s="21"/>
      <c r="T3" s="21"/>
      <c r="U3" s="21"/>
      <c r="V3" s="21"/>
    </row>
    <row r="4" spans="1:25" ht="28" customHeight="1" x14ac:dyDescent="0.2">
      <c r="B4" s="3" t="s">
        <v>24</v>
      </c>
      <c r="C4" s="19"/>
      <c r="D4" s="19">
        <v>0.75</v>
      </c>
      <c r="E4" s="19"/>
      <c r="F4" s="19">
        <v>3.5</v>
      </c>
      <c r="G4" s="19"/>
      <c r="H4" s="19">
        <v>1</v>
      </c>
      <c r="I4" s="19"/>
      <c r="J4" s="19">
        <v>4</v>
      </c>
      <c r="K4" s="19"/>
      <c r="L4" s="19">
        <v>1.5</v>
      </c>
      <c r="M4" s="19"/>
      <c r="N4" s="19">
        <v>4.5</v>
      </c>
      <c r="O4" s="19"/>
      <c r="P4" s="19">
        <v>2.5</v>
      </c>
      <c r="Q4" s="19"/>
      <c r="R4" s="19">
        <v>6</v>
      </c>
      <c r="S4" s="19"/>
    </row>
    <row r="5" spans="1:25" ht="25" customHeight="1" x14ac:dyDescent="0.2"/>
    <row r="6" spans="1:25" ht="42" customHeight="1" x14ac:dyDescent="0.2">
      <c r="A6" s="23" t="s">
        <v>0</v>
      </c>
      <c r="B6" s="23" t="s">
        <v>3</v>
      </c>
      <c r="C6" s="22" t="s">
        <v>4</v>
      </c>
      <c r="D6" s="22"/>
      <c r="E6" s="22"/>
      <c r="F6" s="22"/>
      <c r="G6" s="22"/>
      <c r="H6" s="22"/>
      <c r="I6" s="22"/>
      <c r="J6" s="22"/>
      <c r="K6" s="22"/>
      <c r="L6" s="22"/>
      <c r="M6" s="22"/>
      <c r="N6" s="22"/>
      <c r="O6" s="22"/>
      <c r="P6" s="22"/>
      <c r="Q6" s="22"/>
      <c r="R6" s="22"/>
      <c r="S6" s="23" t="s">
        <v>17</v>
      </c>
      <c r="T6" s="23"/>
      <c r="U6" s="23" t="s">
        <v>13</v>
      </c>
      <c r="V6" s="23" t="s">
        <v>14</v>
      </c>
      <c r="W6" s="24" t="s">
        <v>18</v>
      </c>
      <c r="X6" s="25"/>
      <c r="Y6" s="25"/>
    </row>
    <row r="7" spans="1:25" ht="28" customHeight="1" x14ac:dyDescent="0.2">
      <c r="A7" s="23"/>
      <c r="B7" s="23"/>
      <c r="C7" s="23" t="s">
        <v>5</v>
      </c>
      <c r="D7" s="23"/>
      <c r="E7" s="23"/>
      <c r="F7" s="23"/>
      <c r="G7" s="23" t="s">
        <v>6</v>
      </c>
      <c r="H7" s="23"/>
      <c r="I7" s="23"/>
      <c r="J7" s="23"/>
      <c r="K7" s="23" t="s">
        <v>7</v>
      </c>
      <c r="L7" s="23"/>
      <c r="M7" s="23"/>
      <c r="N7" s="23"/>
      <c r="O7" s="23" t="s">
        <v>8</v>
      </c>
      <c r="P7" s="23"/>
      <c r="Q7" s="23"/>
      <c r="R7" s="23"/>
      <c r="S7" s="23"/>
      <c r="T7" s="23"/>
      <c r="U7" s="23"/>
      <c r="V7" s="23"/>
      <c r="W7" s="24"/>
      <c r="X7" s="25"/>
      <c r="Y7" s="25"/>
    </row>
    <row r="8" spans="1:25" ht="34" x14ac:dyDescent="0.2">
      <c r="A8" s="23"/>
      <c r="B8" s="23"/>
      <c r="C8" s="1" t="s">
        <v>9</v>
      </c>
      <c r="D8" s="1" t="s">
        <v>10</v>
      </c>
      <c r="E8" s="1" t="s">
        <v>11</v>
      </c>
      <c r="F8" s="1" t="s">
        <v>10</v>
      </c>
      <c r="G8" s="1" t="s">
        <v>9</v>
      </c>
      <c r="H8" s="1" t="s">
        <v>10</v>
      </c>
      <c r="I8" s="1" t="s">
        <v>11</v>
      </c>
      <c r="J8" s="1" t="s">
        <v>10</v>
      </c>
      <c r="K8" s="1" t="s">
        <v>9</v>
      </c>
      <c r="L8" s="1" t="s">
        <v>10</v>
      </c>
      <c r="M8" s="1" t="s">
        <v>11</v>
      </c>
      <c r="N8" s="1" t="s">
        <v>10</v>
      </c>
      <c r="O8" s="1" t="s">
        <v>9</v>
      </c>
      <c r="P8" s="1" t="s">
        <v>10</v>
      </c>
      <c r="Q8" s="1" t="s">
        <v>11</v>
      </c>
      <c r="R8" s="1" t="s">
        <v>10</v>
      </c>
      <c r="S8" s="1" t="s">
        <v>9</v>
      </c>
      <c r="T8" s="1" t="s">
        <v>12</v>
      </c>
      <c r="U8" s="23"/>
      <c r="V8" s="23"/>
      <c r="W8" s="24"/>
      <c r="X8" s="25"/>
      <c r="Y8" s="25"/>
    </row>
    <row r="9" spans="1:25" s="4" customFormat="1" ht="34" customHeight="1" x14ac:dyDescent="0.2">
      <c r="A9" s="20">
        <v>1</v>
      </c>
      <c r="B9" s="8" t="s">
        <v>22</v>
      </c>
      <c r="C9" s="9">
        <v>7</v>
      </c>
      <c r="D9" s="10">
        <f>C9*D$4</f>
        <v>5.25</v>
      </c>
      <c r="E9" s="9"/>
      <c r="F9" s="10">
        <f>E9*F$4</f>
        <v>0</v>
      </c>
      <c r="G9" s="9">
        <v>5</v>
      </c>
      <c r="H9" s="10">
        <f>G9*H$4</f>
        <v>5</v>
      </c>
      <c r="I9" s="9"/>
      <c r="J9" s="10">
        <f>I9*J$4</f>
        <v>0</v>
      </c>
      <c r="K9" s="9"/>
      <c r="L9" s="10">
        <f>K9*L$4</f>
        <v>0</v>
      </c>
      <c r="M9" s="9">
        <v>1</v>
      </c>
      <c r="N9" s="10">
        <f>M9*N$4</f>
        <v>4.5</v>
      </c>
      <c r="O9" s="9"/>
      <c r="P9" s="10">
        <f>O9*P$4</f>
        <v>0</v>
      </c>
      <c r="Q9" s="9">
        <v>1</v>
      </c>
      <c r="R9" s="10">
        <f>Q9*R$4</f>
        <v>6</v>
      </c>
      <c r="S9" s="9">
        <f>C9+G9+K9+O9</f>
        <v>12</v>
      </c>
      <c r="T9" s="9">
        <f>E9+I9+M9+Q9</f>
        <v>2</v>
      </c>
      <c r="U9" s="11">
        <f>D9+F9+H9+J9+L9+N9+P9+R9</f>
        <v>20.75</v>
      </c>
      <c r="V9" s="12">
        <v>0.45</v>
      </c>
      <c r="X9" s="5"/>
    </row>
    <row r="10" spans="1:25" s="4" customFormat="1" ht="34" customHeight="1" x14ac:dyDescent="0.2">
      <c r="A10" s="20">
        <v>2</v>
      </c>
      <c r="B10" s="13" t="s">
        <v>23</v>
      </c>
      <c r="C10" s="9">
        <v>9</v>
      </c>
      <c r="D10" s="10">
        <f t="shared" ref="D10:D13" si="0">C10*D$4</f>
        <v>6.75</v>
      </c>
      <c r="E10" s="9"/>
      <c r="F10" s="10">
        <f t="shared" ref="F10:F13" si="1">E10*F$4</f>
        <v>0</v>
      </c>
      <c r="G10" s="9">
        <v>3</v>
      </c>
      <c r="H10" s="10">
        <f t="shared" ref="H10:H13" si="2">G10*H$4</f>
        <v>3</v>
      </c>
      <c r="I10" s="9">
        <v>1</v>
      </c>
      <c r="J10" s="10">
        <f t="shared" ref="J10:J13" si="3">I10*J$4</f>
        <v>4</v>
      </c>
      <c r="K10" s="9"/>
      <c r="L10" s="10">
        <f t="shared" ref="L10:L13" si="4">K10*L$4</f>
        <v>0</v>
      </c>
      <c r="M10" s="9">
        <v>1</v>
      </c>
      <c r="N10" s="10">
        <f t="shared" ref="N10:N13" si="5">M10*N$4</f>
        <v>4.5</v>
      </c>
      <c r="O10" s="9"/>
      <c r="P10" s="10">
        <f t="shared" ref="P10:P13" si="6">O10*P$4</f>
        <v>0</v>
      </c>
      <c r="Q10" s="9">
        <v>1</v>
      </c>
      <c r="R10" s="10">
        <f t="shared" ref="R10:R13" si="7">Q10*R$4</f>
        <v>6</v>
      </c>
      <c r="S10" s="9">
        <f t="shared" ref="S10:S13" si="8">C10+G10+K10+O10</f>
        <v>12</v>
      </c>
      <c r="T10" s="9">
        <f t="shared" ref="T10:T13" si="9">E10+I10+M10+Q10</f>
        <v>3</v>
      </c>
      <c r="U10" s="11">
        <f t="shared" ref="U10:U13" si="10">D10+F10+H10+J10+L10+N10+P10+R10</f>
        <v>24.25</v>
      </c>
      <c r="V10" s="12">
        <v>0.55000000000000004</v>
      </c>
      <c r="X10" s="5"/>
    </row>
    <row r="11" spans="1:25" s="4" customFormat="1" ht="34" customHeight="1" x14ac:dyDescent="0.2">
      <c r="A11" s="20">
        <v>3</v>
      </c>
      <c r="B11" s="14"/>
      <c r="C11" s="9"/>
      <c r="D11" s="10">
        <f t="shared" si="0"/>
        <v>0</v>
      </c>
      <c r="E11" s="9"/>
      <c r="F11" s="10">
        <f t="shared" si="1"/>
        <v>0</v>
      </c>
      <c r="G11" s="9"/>
      <c r="H11" s="10">
        <f t="shared" si="2"/>
        <v>0</v>
      </c>
      <c r="I11" s="9"/>
      <c r="J11" s="10">
        <f t="shared" si="3"/>
        <v>0</v>
      </c>
      <c r="K11" s="9"/>
      <c r="L11" s="10">
        <f t="shared" si="4"/>
        <v>0</v>
      </c>
      <c r="M11" s="9"/>
      <c r="N11" s="10">
        <f t="shared" si="5"/>
        <v>0</v>
      </c>
      <c r="O11" s="9"/>
      <c r="P11" s="10">
        <f t="shared" si="6"/>
        <v>0</v>
      </c>
      <c r="Q11" s="9"/>
      <c r="R11" s="10">
        <f t="shared" si="7"/>
        <v>0</v>
      </c>
      <c r="S11" s="9">
        <f t="shared" si="8"/>
        <v>0</v>
      </c>
      <c r="T11" s="9">
        <f t="shared" si="9"/>
        <v>0</v>
      </c>
      <c r="U11" s="11">
        <f t="shared" si="10"/>
        <v>0</v>
      </c>
      <c r="V11" s="9"/>
    </row>
    <row r="12" spans="1:25" s="4" customFormat="1" ht="34" customHeight="1" x14ac:dyDescent="0.2">
      <c r="A12" s="20">
        <v>4</v>
      </c>
      <c r="B12" s="14"/>
      <c r="C12" s="9"/>
      <c r="D12" s="10">
        <f t="shared" si="0"/>
        <v>0</v>
      </c>
      <c r="E12" s="9"/>
      <c r="F12" s="10">
        <f t="shared" si="1"/>
        <v>0</v>
      </c>
      <c r="G12" s="9"/>
      <c r="H12" s="10">
        <f t="shared" si="2"/>
        <v>0</v>
      </c>
      <c r="I12" s="9"/>
      <c r="J12" s="10">
        <f t="shared" si="3"/>
        <v>0</v>
      </c>
      <c r="K12" s="9"/>
      <c r="L12" s="10">
        <f t="shared" si="4"/>
        <v>0</v>
      </c>
      <c r="M12" s="9"/>
      <c r="N12" s="10">
        <f t="shared" si="5"/>
        <v>0</v>
      </c>
      <c r="O12" s="9"/>
      <c r="P12" s="10">
        <f t="shared" si="6"/>
        <v>0</v>
      </c>
      <c r="Q12" s="9"/>
      <c r="R12" s="10">
        <f t="shared" si="7"/>
        <v>0</v>
      </c>
      <c r="S12" s="9">
        <f t="shared" si="8"/>
        <v>0</v>
      </c>
      <c r="T12" s="9">
        <f t="shared" si="9"/>
        <v>0</v>
      </c>
      <c r="U12" s="11">
        <f t="shared" si="10"/>
        <v>0</v>
      </c>
      <c r="V12" s="9"/>
    </row>
    <row r="13" spans="1:25" s="4" customFormat="1" ht="34" customHeight="1" x14ac:dyDescent="0.2">
      <c r="A13" s="20">
        <v>5</v>
      </c>
      <c r="B13" s="14"/>
      <c r="C13" s="9"/>
      <c r="D13" s="10">
        <f t="shared" si="0"/>
        <v>0</v>
      </c>
      <c r="E13" s="9"/>
      <c r="F13" s="10">
        <f t="shared" si="1"/>
        <v>0</v>
      </c>
      <c r="G13" s="9"/>
      <c r="H13" s="10">
        <f t="shared" si="2"/>
        <v>0</v>
      </c>
      <c r="I13" s="9"/>
      <c r="J13" s="10">
        <f t="shared" si="3"/>
        <v>0</v>
      </c>
      <c r="K13" s="9"/>
      <c r="L13" s="10">
        <f t="shared" si="4"/>
        <v>0</v>
      </c>
      <c r="M13" s="9"/>
      <c r="N13" s="10">
        <f t="shared" si="5"/>
        <v>0</v>
      </c>
      <c r="O13" s="9"/>
      <c r="P13" s="10">
        <f t="shared" si="6"/>
        <v>0</v>
      </c>
      <c r="Q13" s="9"/>
      <c r="R13" s="10">
        <f t="shared" si="7"/>
        <v>0</v>
      </c>
      <c r="S13" s="9">
        <f t="shared" si="8"/>
        <v>0</v>
      </c>
      <c r="T13" s="9">
        <f t="shared" si="9"/>
        <v>0</v>
      </c>
      <c r="U13" s="11">
        <f t="shared" si="10"/>
        <v>0</v>
      </c>
      <c r="V13" s="9"/>
    </row>
    <row r="14" spans="1:25" s="6" customFormat="1" ht="34" customHeight="1" x14ac:dyDescent="0.2">
      <c r="A14" s="26" t="s">
        <v>15</v>
      </c>
      <c r="B14" s="26"/>
      <c r="C14" s="15">
        <f>SUM(C9:C13)</f>
        <v>16</v>
      </c>
      <c r="D14" s="15">
        <f t="shared" ref="D14:T14" si="11">SUM(D9:D13)</f>
        <v>12</v>
      </c>
      <c r="E14" s="15">
        <f t="shared" si="11"/>
        <v>0</v>
      </c>
      <c r="F14" s="15">
        <f t="shared" si="11"/>
        <v>0</v>
      </c>
      <c r="G14" s="15">
        <f t="shared" si="11"/>
        <v>8</v>
      </c>
      <c r="H14" s="15">
        <f t="shared" si="11"/>
        <v>8</v>
      </c>
      <c r="I14" s="15">
        <f t="shared" si="11"/>
        <v>1</v>
      </c>
      <c r="J14" s="15">
        <f t="shared" si="11"/>
        <v>4</v>
      </c>
      <c r="K14" s="15">
        <f t="shared" si="11"/>
        <v>0</v>
      </c>
      <c r="L14" s="15">
        <f t="shared" si="11"/>
        <v>0</v>
      </c>
      <c r="M14" s="15">
        <f t="shared" si="11"/>
        <v>2</v>
      </c>
      <c r="N14" s="15">
        <f t="shared" si="11"/>
        <v>9</v>
      </c>
      <c r="O14" s="15">
        <f t="shared" si="11"/>
        <v>0</v>
      </c>
      <c r="P14" s="15">
        <f t="shared" si="11"/>
        <v>0</v>
      </c>
      <c r="Q14" s="15">
        <f t="shared" si="11"/>
        <v>2</v>
      </c>
      <c r="R14" s="15">
        <f t="shared" si="11"/>
        <v>12</v>
      </c>
      <c r="S14" s="15">
        <f t="shared" si="11"/>
        <v>24</v>
      </c>
      <c r="T14" s="15">
        <f t="shared" si="11"/>
        <v>5</v>
      </c>
      <c r="U14" s="16">
        <f>SUM(U9:U13)</f>
        <v>45</v>
      </c>
      <c r="V14" s="17">
        <f>SUM(V9:V13)</f>
        <v>1</v>
      </c>
    </row>
    <row r="15" spans="1:25" s="4" customFormat="1" ht="34" customHeight="1" x14ac:dyDescent="0.2">
      <c r="A15" s="26" t="s">
        <v>16</v>
      </c>
      <c r="B15" s="26"/>
      <c r="C15" s="27">
        <v>0.4</v>
      </c>
      <c r="D15" s="28"/>
      <c r="E15" s="28"/>
      <c r="F15" s="28"/>
      <c r="G15" s="27">
        <v>0.3</v>
      </c>
      <c r="H15" s="28"/>
      <c r="I15" s="28"/>
      <c r="J15" s="28"/>
      <c r="K15" s="27">
        <v>0.2</v>
      </c>
      <c r="L15" s="28"/>
      <c r="M15" s="28"/>
      <c r="N15" s="28"/>
      <c r="O15" s="27">
        <v>0.1</v>
      </c>
      <c r="P15" s="28"/>
      <c r="Q15" s="28"/>
      <c r="R15" s="28"/>
      <c r="S15" s="14"/>
      <c r="T15" s="14"/>
      <c r="U15" s="14"/>
      <c r="V15" s="18">
        <f>SUM(C15:R15)</f>
        <v>0.99999999999999989</v>
      </c>
    </row>
    <row r="16" spans="1:25" s="4" customFormat="1" ht="34" customHeight="1" x14ac:dyDescent="0.2">
      <c r="A16" s="28" t="s">
        <v>21</v>
      </c>
      <c r="B16" s="28"/>
      <c r="C16" s="29">
        <f>C14*0.25+E14*1</f>
        <v>4</v>
      </c>
      <c r="D16" s="30"/>
      <c r="E16" s="30"/>
      <c r="F16" s="31"/>
      <c r="G16" s="29">
        <f>G14*0.25+I14*1</f>
        <v>3</v>
      </c>
      <c r="H16" s="30"/>
      <c r="I16" s="30"/>
      <c r="J16" s="31"/>
      <c r="K16" s="29">
        <f>K14*0.25+M14*1</f>
        <v>2</v>
      </c>
      <c r="L16" s="30"/>
      <c r="M16" s="30"/>
      <c r="N16" s="31"/>
      <c r="O16" s="29">
        <f>O14*0.25+Q14*0.5</f>
        <v>1</v>
      </c>
      <c r="P16" s="30"/>
      <c r="Q16" s="30"/>
      <c r="R16" s="31"/>
      <c r="S16" s="14"/>
      <c r="T16" s="14"/>
      <c r="U16" s="14"/>
      <c r="V16" s="14">
        <f>SUM(C16:R16)</f>
        <v>10</v>
      </c>
    </row>
  </sheetData>
  <mergeCells count="24">
    <mergeCell ref="A15:B15"/>
    <mergeCell ref="C15:F15"/>
    <mergeCell ref="G15:J15"/>
    <mergeCell ref="K15:N15"/>
    <mergeCell ref="O15:R15"/>
    <mergeCell ref="A16:B16"/>
    <mergeCell ref="C16:F16"/>
    <mergeCell ref="G16:J16"/>
    <mergeCell ref="K16:N16"/>
    <mergeCell ref="O16:R16"/>
    <mergeCell ref="W6:Y8"/>
    <mergeCell ref="C7:F7"/>
    <mergeCell ref="G7:J7"/>
    <mergeCell ref="K7:N7"/>
    <mergeCell ref="O7:R7"/>
    <mergeCell ref="A14:B14"/>
    <mergeCell ref="A2:V2"/>
    <mergeCell ref="A3:V3"/>
    <mergeCell ref="A6:A8"/>
    <mergeCell ref="B6:B8"/>
    <mergeCell ref="C6:R6"/>
    <mergeCell ref="S6:T7"/>
    <mergeCell ref="U6:U8"/>
    <mergeCell ref="V6:V8"/>
  </mergeCells>
  <pageMargins left="0.7" right="0.7" top="0.75" bottom="0.75" header="0.3" footer="0.3"/>
  <pageSetup paperSize="9" scale="64" orientation="landscape" horizontalDpi="0" verticalDpi="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68B05-25B9-E44D-87D9-6F5BB83E6A54}">
  <sheetPr>
    <pageSetUpPr fitToPage="1"/>
  </sheetPr>
  <dimension ref="A2:Y16"/>
  <sheetViews>
    <sheetView topLeftCell="A4" zoomScaleNormal="100" workbookViewId="0">
      <selection activeCell="K16" sqref="K16:N16"/>
    </sheetView>
  </sheetViews>
  <sheetFormatPr baseColWidth="10" defaultRowHeight="16" x14ac:dyDescent="0.2"/>
  <cols>
    <col min="1" max="1" width="6.83203125" style="2" customWidth="1"/>
    <col min="2" max="2" width="35.83203125" style="2" customWidth="1"/>
    <col min="3" max="20" width="7" style="2" customWidth="1"/>
    <col min="21" max="16384" width="10.83203125" style="2"/>
  </cols>
  <sheetData>
    <row r="2" spans="1:25" ht="30" customHeight="1" x14ac:dyDescent="0.2">
      <c r="A2" s="21" t="s">
        <v>1</v>
      </c>
      <c r="B2" s="21"/>
      <c r="C2" s="21"/>
      <c r="D2" s="21"/>
      <c r="E2" s="21"/>
      <c r="F2" s="21"/>
      <c r="G2" s="21"/>
      <c r="H2" s="21"/>
      <c r="I2" s="21"/>
      <c r="J2" s="21"/>
      <c r="K2" s="21"/>
      <c r="L2" s="21"/>
      <c r="M2" s="21"/>
      <c r="N2" s="21"/>
      <c r="O2" s="21"/>
      <c r="P2" s="21"/>
      <c r="Q2" s="21"/>
      <c r="R2" s="21"/>
      <c r="S2" s="21"/>
      <c r="T2" s="21"/>
      <c r="U2" s="21"/>
      <c r="V2" s="21"/>
    </row>
    <row r="3" spans="1:25" ht="33" customHeight="1" x14ac:dyDescent="0.2">
      <c r="A3" s="21" t="s">
        <v>2</v>
      </c>
      <c r="B3" s="21"/>
      <c r="C3" s="21"/>
      <c r="D3" s="21"/>
      <c r="E3" s="21"/>
      <c r="F3" s="21"/>
      <c r="G3" s="21"/>
      <c r="H3" s="21"/>
      <c r="I3" s="21"/>
      <c r="J3" s="21"/>
      <c r="K3" s="21"/>
      <c r="L3" s="21"/>
      <c r="M3" s="21"/>
      <c r="N3" s="21"/>
      <c r="O3" s="21"/>
      <c r="P3" s="21"/>
      <c r="Q3" s="21"/>
      <c r="R3" s="21"/>
      <c r="S3" s="21"/>
      <c r="T3" s="21"/>
      <c r="U3" s="21"/>
      <c r="V3" s="21"/>
    </row>
    <row r="4" spans="1:25" ht="28" customHeight="1" x14ac:dyDescent="0.2">
      <c r="B4" s="3" t="s">
        <v>24</v>
      </c>
      <c r="C4" s="19"/>
      <c r="D4" s="19">
        <v>0.75</v>
      </c>
      <c r="E4" s="19"/>
      <c r="F4" s="19">
        <v>3.5</v>
      </c>
      <c r="G4" s="19"/>
      <c r="H4" s="19">
        <v>1</v>
      </c>
      <c r="I4" s="19"/>
      <c r="J4" s="19">
        <v>4</v>
      </c>
      <c r="K4" s="19"/>
      <c r="L4" s="19">
        <v>1.5</v>
      </c>
      <c r="M4" s="19"/>
      <c r="N4" s="19">
        <v>4.5</v>
      </c>
      <c r="O4" s="19"/>
      <c r="P4" s="19">
        <v>2.5</v>
      </c>
      <c r="Q4" s="19"/>
      <c r="R4" s="19">
        <v>6</v>
      </c>
      <c r="S4" s="19"/>
    </row>
    <row r="5" spans="1:25" ht="25" customHeight="1" x14ac:dyDescent="0.2"/>
    <row r="6" spans="1:25" ht="42" customHeight="1" x14ac:dyDescent="0.2">
      <c r="A6" s="23" t="s">
        <v>0</v>
      </c>
      <c r="B6" s="23" t="s">
        <v>3</v>
      </c>
      <c r="C6" s="22" t="s">
        <v>4</v>
      </c>
      <c r="D6" s="22"/>
      <c r="E6" s="22"/>
      <c r="F6" s="22"/>
      <c r="G6" s="22"/>
      <c r="H6" s="22"/>
      <c r="I6" s="22"/>
      <c r="J6" s="22"/>
      <c r="K6" s="22"/>
      <c r="L6" s="22"/>
      <c r="M6" s="22"/>
      <c r="N6" s="22"/>
      <c r="O6" s="22"/>
      <c r="P6" s="22"/>
      <c r="Q6" s="22"/>
      <c r="R6" s="22"/>
      <c r="S6" s="23" t="s">
        <v>17</v>
      </c>
      <c r="T6" s="23"/>
      <c r="U6" s="23" t="s">
        <v>13</v>
      </c>
      <c r="V6" s="23" t="s">
        <v>14</v>
      </c>
      <c r="W6" s="24" t="s">
        <v>18</v>
      </c>
      <c r="X6" s="25"/>
      <c r="Y6" s="25"/>
    </row>
    <row r="7" spans="1:25" ht="28" customHeight="1" x14ac:dyDescent="0.2">
      <c r="A7" s="23"/>
      <c r="B7" s="23"/>
      <c r="C7" s="23" t="s">
        <v>5</v>
      </c>
      <c r="D7" s="23"/>
      <c r="E7" s="23"/>
      <c r="F7" s="23"/>
      <c r="G7" s="23" t="s">
        <v>6</v>
      </c>
      <c r="H7" s="23"/>
      <c r="I7" s="23"/>
      <c r="J7" s="23"/>
      <c r="K7" s="23" t="s">
        <v>7</v>
      </c>
      <c r="L7" s="23"/>
      <c r="M7" s="23"/>
      <c r="N7" s="23"/>
      <c r="O7" s="23" t="s">
        <v>8</v>
      </c>
      <c r="P7" s="23"/>
      <c r="Q7" s="23"/>
      <c r="R7" s="23"/>
      <c r="S7" s="23"/>
      <c r="T7" s="23"/>
      <c r="U7" s="23"/>
      <c r="V7" s="23"/>
      <c r="W7" s="24"/>
      <c r="X7" s="25"/>
      <c r="Y7" s="25"/>
    </row>
    <row r="8" spans="1:25" ht="34" x14ac:dyDescent="0.2">
      <c r="A8" s="23"/>
      <c r="B8" s="23"/>
      <c r="C8" s="1" t="s">
        <v>9</v>
      </c>
      <c r="D8" s="1" t="s">
        <v>10</v>
      </c>
      <c r="E8" s="1" t="s">
        <v>11</v>
      </c>
      <c r="F8" s="1" t="s">
        <v>10</v>
      </c>
      <c r="G8" s="1" t="s">
        <v>9</v>
      </c>
      <c r="H8" s="1" t="s">
        <v>10</v>
      </c>
      <c r="I8" s="1" t="s">
        <v>11</v>
      </c>
      <c r="J8" s="1" t="s">
        <v>10</v>
      </c>
      <c r="K8" s="1" t="s">
        <v>9</v>
      </c>
      <c r="L8" s="1" t="s">
        <v>10</v>
      </c>
      <c r="M8" s="1" t="s">
        <v>11</v>
      </c>
      <c r="N8" s="1" t="s">
        <v>10</v>
      </c>
      <c r="O8" s="1" t="s">
        <v>9</v>
      </c>
      <c r="P8" s="1" t="s">
        <v>10</v>
      </c>
      <c r="Q8" s="1" t="s">
        <v>11</v>
      </c>
      <c r="R8" s="1" t="s">
        <v>10</v>
      </c>
      <c r="S8" s="1" t="s">
        <v>9</v>
      </c>
      <c r="T8" s="1" t="s">
        <v>12</v>
      </c>
      <c r="U8" s="23"/>
      <c r="V8" s="23"/>
      <c r="W8" s="24"/>
      <c r="X8" s="25"/>
      <c r="Y8" s="25"/>
    </row>
    <row r="9" spans="1:25" s="4" customFormat="1" ht="34" customHeight="1" x14ac:dyDescent="0.2">
      <c r="A9" s="20">
        <v>1</v>
      </c>
      <c r="B9" s="8" t="s">
        <v>22</v>
      </c>
      <c r="C9" s="9">
        <v>7</v>
      </c>
      <c r="D9" s="10">
        <f>C9*D$4</f>
        <v>5.25</v>
      </c>
      <c r="E9" s="9"/>
      <c r="F9" s="10">
        <f>E9*F$4</f>
        <v>0</v>
      </c>
      <c r="G9" s="9">
        <v>1</v>
      </c>
      <c r="H9" s="10">
        <f>G9*H$4</f>
        <v>1</v>
      </c>
      <c r="I9" s="9">
        <v>1</v>
      </c>
      <c r="J9" s="10">
        <f>I9*J$4</f>
        <v>4</v>
      </c>
      <c r="K9" s="9"/>
      <c r="L9" s="10">
        <f>K9*L$4</f>
        <v>0</v>
      </c>
      <c r="M9" s="9">
        <v>1</v>
      </c>
      <c r="N9" s="10">
        <f>M9*N$4</f>
        <v>4.5</v>
      </c>
      <c r="O9" s="9"/>
      <c r="P9" s="10">
        <f>O9*P$4</f>
        <v>0</v>
      </c>
      <c r="Q9" s="9">
        <v>1</v>
      </c>
      <c r="R9" s="10">
        <f>Q9*R$4</f>
        <v>6</v>
      </c>
      <c r="S9" s="9">
        <f>C9+G9+K9+O9</f>
        <v>8</v>
      </c>
      <c r="T9" s="9">
        <f>E9+I9+M9+Q9</f>
        <v>3</v>
      </c>
      <c r="U9" s="11">
        <f>D9+F9+H9+J9+L9+N9+P9+R9</f>
        <v>20.75</v>
      </c>
      <c r="V9" s="12">
        <v>0.45</v>
      </c>
      <c r="X9" s="5"/>
    </row>
    <row r="10" spans="1:25" s="4" customFormat="1" ht="34" customHeight="1" x14ac:dyDescent="0.2">
      <c r="A10" s="20">
        <v>2</v>
      </c>
      <c r="B10" s="13" t="s">
        <v>23</v>
      </c>
      <c r="C10" s="9">
        <v>9</v>
      </c>
      <c r="D10" s="10">
        <f t="shared" ref="D10:D13" si="0">C10*D$4</f>
        <v>6.75</v>
      </c>
      <c r="E10" s="9"/>
      <c r="F10" s="10">
        <f t="shared" ref="F10:F13" si="1">E10*F$4</f>
        <v>0</v>
      </c>
      <c r="G10" s="9">
        <v>3</v>
      </c>
      <c r="H10" s="10">
        <f t="shared" ref="H10:H13" si="2">G10*H$4</f>
        <v>3</v>
      </c>
      <c r="I10" s="9">
        <v>1</v>
      </c>
      <c r="J10" s="10">
        <f t="shared" ref="J10:J13" si="3">I10*J$4</f>
        <v>4</v>
      </c>
      <c r="K10" s="9"/>
      <c r="L10" s="10">
        <f t="shared" ref="L10:L13" si="4">K10*L$4</f>
        <v>0</v>
      </c>
      <c r="M10" s="9">
        <v>1</v>
      </c>
      <c r="N10" s="10">
        <f t="shared" ref="N10:N13" si="5">M10*N$4</f>
        <v>4.5</v>
      </c>
      <c r="O10" s="9"/>
      <c r="P10" s="10">
        <f t="shared" ref="P10:P13" si="6">O10*P$4</f>
        <v>0</v>
      </c>
      <c r="Q10" s="9">
        <v>1</v>
      </c>
      <c r="R10" s="10">
        <f t="shared" ref="R10:R13" si="7">Q10*R$4</f>
        <v>6</v>
      </c>
      <c r="S10" s="9">
        <f t="shared" ref="S10:S13" si="8">C10+G10+K10+O10</f>
        <v>12</v>
      </c>
      <c r="T10" s="9">
        <f t="shared" ref="T10:T13" si="9">E10+I10+M10+Q10</f>
        <v>3</v>
      </c>
      <c r="U10" s="11">
        <f t="shared" ref="U10:U13" si="10">D10+F10+H10+J10+L10+N10+P10+R10</f>
        <v>24.25</v>
      </c>
      <c r="V10" s="12">
        <v>0.55000000000000004</v>
      </c>
      <c r="X10" s="5"/>
    </row>
    <row r="11" spans="1:25" s="4" customFormat="1" ht="34" customHeight="1" x14ac:dyDescent="0.2">
      <c r="A11" s="20">
        <v>3</v>
      </c>
      <c r="B11" s="14"/>
      <c r="C11" s="9"/>
      <c r="D11" s="10">
        <f t="shared" si="0"/>
        <v>0</v>
      </c>
      <c r="E11" s="9"/>
      <c r="F11" s="10">
        <f t="shared" si="1"/>
        <v>0</v>
      </c>
      <c r="G11" s="9"/>
      <c r="H11" s="10">
        <f t="shared" si="2"/>
        <v>0</v>
      </c>
      <c r="I11" s="9"/>
      <c r="J11" s="10">
        <f t="shared" si="3"/>
        <v>0</v>
      </c>
      <c r="K11" s="9"/>
      <c r="L11" s="10">
        <f t="shared" si="4"/>
        <v>0</v>
      </c>
      <c r="M11" s="9"/>
      <c r="N11" s="10">
        <f t="shared" si="5"/>
        <v>0</v>
      </c>
      <c r="O11" s="9"/>
      <c r="P11" s="10">
        <f t="shared" si="6"/>
        <v>0</v>
      </c>
      <c r="Q11" s="9"/>
      <c r="R11" s="10">
        <f t="shared" si="7"/>
        <v>0</v>
      </c>
      <c r="S11" s="9">
        <f t="shared" si="8"/>
        <v>0</v>
      </c>
      <c r="T11" s="9">
        <f t="shared" si="9"/>
        <v>0</v>
      </c>
      <c r="U11" s="11">
        <f t="shared" si="10"/>
        <v>0</v>
      </c>
      <c r="V11" s="9"/>
    </row>
    <row r="12" spans="1:25" s="4" customFormat="1" ht="34" customHeight="1" x14ac:dyDescent="0.2">
      <c r="A12" s="20">
        <v>4</v>
      </c>
      <c r="B12" s="14"/>
      <c r="C12" s="9"/>
      <c r="D12" s="10">
        <f t="shared" si="0"/>
        <v>0</v>
      </c>
      <c r="E12" s="9"/>
      <c r="F12" s="10">
        <f t="shared" si="1"/>
        <v>0</v>
      </c>
      <c r="G12" s="9"/>
      <c r="H12" s="10">
        <f t="shared" si="2"/>
        <v>0</v>
      </c>
      <c r="I12" s="9"/>
      <c r="J12" s="10">
        <f t="shared" si="3"/>
        <v>0</v>
      </c>
      <c r="K12" s="9"/>
      <c r="L12" s="10">
        <f t="shared" si="4"/>
        <v>0</v>
      </c>
      <c r="M12" s="9"/>
      <c r="N12" s="10">
        <f t="shared" si="5"/>
        <v>0</v>
      </c>
      <c r="O12" s="9"/>
      <c r="P12" s="10">
        <f t="shared" si="6"/>
        <v>0</v>
      </c>
      <c r="Q12" s="9"/>
      <c r="R12" s="10">
        <f t="shared" si="7"/>
        <v>0</v>
      </c>
      <c r="S12" s="9">
        <f t="shared" si="8"/>
        <v>0</v>
      </c>
      <c r="T12" s="9">
        <f t="shared" si="9"/>
        <v>0</v>
      </c>
      <c r="U12" s="11">
        <f t="shared" si="10"/>
        <v>0</v>
      </c>
      <c r="V12" s="9"/>
    </row>
    <row r="13" spans="1:25" s="4" customFormat="1" ht="34" customHeight="1" x14ac:dyDescent="0.2">
      <c r="A13" s="20">
        <v>5</v>
      </c>
      <c r="B13" s="14"/>
      <c r="C13" s="9"/>
      <c r="D13" s="10">
        <f t="shared" si="0"/>
        <v>0</v>
      </c>
      <c r="E13" s="9"/>
      <c r="F13" s="10">
        <f t="shared" si="1"/>
        <v>0</v>
      </c>
      <c r="G13" s="9"/>
      <c r="H13" s="10">
        <f t="shared" si="2"/>
        <v>0</v>
      </c>
      <c r="I13" s="9"/>
      <c r="J13" s="10">
        <f t="shared" si="3"/>
        <v>0</v>
      </c>
      <c r="K13" s="9"/>
      <c r="L13" s="10">
        <f t="shared" si="4"/>
        <v>0</v>
      </c>
      <c r="M13" s="9"/>
      <c r="N13" s="10">
        <f t="shared" si="5"/>
        <v>0</v>
      </c>
      <c r="O13" s="9"/>
      <c r="P13" s="10">
        <f t="shared" si="6"/>
        <v>0</v>
      </c>
      <c r="Q13" s="9"/>
      <c r="R13" s="10">
        <f t="shared" si="7"/>
        <v>0</v>
      </c>
      <c r="S13" s="9">
        <f t="shared" si="8"/>
        <v>0</v>
      </c>
      <c r="T13" s="9">
        <f t="shared" si="9"/>
        <v>0</v>
      </c>
      <c r="U13" s="11">
        <f t="shared" si="10"/>
        <v>0</v>
      </c>
      <c r="V13" s="9"/>
    </row>
    <row r="14" spans="1:25" s="6" customFormat="1" ht="34" customHeight="1" x14ac:dyDescent="0.2">
      <c r="A14" s="26" t="s">
        <v>15</v>
      </c>
      <c r="B14" s="26"/>
      <c r="C14" s="15">
        <f>SUM(C9:C13)</f>
        <v>16</v>
      </c>
      <c r="D14" s="15">
        <f t="shared" ref="D14:T14" si="11">SUM(D9:D13)</f>
        <v>12</v>
      </c>
      <c r="E14" s="15">
        <f t="shared" si="11"/>
        <v>0</v>
      </c>
      <c r="F14" s="15">
        <f t="shared" si="11"/>
        <v>0</v>
      </c>
      <c r="G14" s="15">
        <f t="shared" si="11"/>
        <v>4</v>
      </c>
      <c r="H14" s="15">
        <f t="shared" si="11"/>
        <v>4</v>
      </c>
      <c r="I14" s="15">
        <f t="shared" si="11"/>
        <v>2</v>
      </c>
      <c r="J14" s="15">
        <f t="shared" si="11"/>
        <v>8</v>
      </c>
      <c r="K14" s="15">
        <f t="shared" si="11"/>
        <v>0</v>
      </c>
      <c r="L14" s="15">
        <f t="shared" si="11"/>
        <v>0</v>
      </c>
      <c r="M14" s="15">
        <f t="shared" si="11"/>
        <v>2</v>
      </c>
      <c r="N14" s="15">
        <f t="shared" si="11"/>
        <v>9</v>
      </c>
      <c r="O14" s="15">
        <f t="shared" si="11"/>
        <v>0</v>
      </c>
      <c r="P14" s="15">
        <f t="shared" si="11"/>
        <v>0</v>
      </c>
      <c r="Q14" s="15">
        <f t="shared" si="11"/>
        <v>2</v>
      </c>
      <c r="R14" s="15">
        <f t="shared" si="11"/>
        <v>12</v>
      </c>
      <c r="S14" s="15">
        <f t="shared" si="11"/>
        <v>20</v>
      </c>
      <c r="T14" s="15">
        <f t="shared" si="11"/>
        <v>6</v>
      </c>
      <c r="U14" s="16">
        <f>SUM(U9:U13)</f>
        <v>45</v>
      </c>
      <c r="V14" s="17">
        <f>SUM(V9:V13)</f>
        <v>1</v>
      </c>
    </row>
    <row r="15" spans="1:25" s="4" customFormat="1" ht="34" customHeight="1" x14ac:dyDescent="0.2">
      <c r="A15" s="26" t="s">
        <v>16</v>
      </c>
      <c r="B15" s="26"/>
      <c r="C15" s="27">
        <v>0.4</v>
      </c>
      <c r="D15" s="28"/>
      <c r="E15" s="28"/>
      <c r="F15" s="28"/>
      <c r="G15" s="27">
        <v>0.3</v>
      </c>
      <c r="H15" s="28"/>
      <c r="I15" s="28"/>
      <c r="J15" s="28"/>
      <c r="K15" s="27">
        <v>0.2</v>
      </c>
      <c r="L15" s="28"/>
      <c r="M15" s="28"/>
      <c r="N15" s="28"/>
      <c r="O15" s="27">
        <v>0.1</v>
      </c>
      <c r="P15" s="28"/>
      <c r="Q15" s="28"/>
      <c r="R15" s="28"/>
      <c r="S15" s="14"/>
      <c r="T15" s="14"/>
      <c r="U15" s="14"/>
      <c r="V15" s="18">
        <f>SUM(C15:R15)</f>
        <v>0.99999999999999989</v>
      </c>
    </row>
    <row r="16" spans="1:25" s="4" customFormat="1" ht="34" customHeight="1" x14ac:dyDescent="0.2">
      <c r="A16" s="28" t="s">
        <v>21</v>
      </c>
      <c r="B16" s="28"/>
      <c r="C16" s="29">
        <f>C14*0.25+E14*1</f>
        <v>4</v>
      </c>
      <c r="D16" s="30"/>
      <c r="E16" s="30"/>
      <c r="F16" s="31"/>
      <c r="G16" s="29">
        <f>G14*0.25+I14*1</f>
        <v>3</v>
      </c>
      <c r="H16" s="30"/>
      <c r="I16" s="30"/>
      <c r="J16" s="31"/>
      <c r="K16" s="29">
        <f>K14*0.25+M14*1</f>
        <v>2</v>
      </c>
      <c r="L16" s="30"/>
      <c r="M16" s="30"/>
      <c r="N16" s="31"/>
      <c r="O16" s="29">
        <f>O14*0.25+Q14*0.5</f>
        <v>1</v>
      </c>
      <c r="P16" s="30"/>
      <c r="Q16" s="30"/>
      <c r="R16" s="31"/>
      <c r="S16" s="14"/>
      <c r="T16" s="14"/>
      <c r="U16" s="14"/>
      <c r="V16" s="14">
        <f>SUM(C16:R16)</f>
        <v>10</v>
      </c>
    </row>
  </sheetData>
  <mergeCells count="24">
    <mergeCell ref="A15:B15"/>
    <mergeCell ref="C15:F15"/>
    <mergeCell ref="G15:J15"/>
    <mergeCell ref="K15:N15"/>
    <mergeCell ref="O15:R15"/>
    <mergeCell ref="A16:B16"/>
    <mergeCell ref="C16:F16"/>
    <mergeCell ref="G16:J16"/>
    <mergeCell ref="K16:N16"/>
    <mergeCell ref="O16:R16"/>
    <mergeCell ref="W6:Y8"/>
    <mergeCell ref="C7:F7"/>
    <mergeCell ref="G7:J7"/>
    <mergeCell ref="K7:N7"/>
    <mergeCell ref="O7:R7"/>
    <mergeCell ref="A14:B14"/>
    <mergeCell ref="A2:V2"/>
    <mergeCell ref="A3:V3"/>
    <mergeCell ref="A6:A8"/>
    <mergeCell ref="B6:B8"/>
    <mergeCell ref="C6:R6"/>
    <mergeCell ref="S6:T7"/>
    <mergeCell ref="U6:U8"/>
    <mergeCell ref="V6:V8"/>
  </mergeCells>
  <pageMargins left="0.7" right="0.7" top="0.75" bottom="0.75" header="0.3" footer="0.3"/>
  <pageSetup paperSize="9" scale="64" orientation="landscape"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một số lưu ý</vt:lpstr>
      <vt:lpstr>ma trận tự luận 100</vt:lpstr>
      <vt:lpstr>ma trận trắc nghiệm 100</vt:lpstr>
      <vt:lpstr>mức độ 7 -3</vt:lpstr>
      <vt:lpstr>tn 6 - tl 4</vt:lpstr>
      <vt:lpstr>tn 5 tl 5</vt:lpstr>
      <vt:lpstr>'ma trận trắc nghiệm 100'!Print_Area</vt:lpstr>
      <vt:lpstr>'ma trận tự luận 100'!Print_Area</vt:lpstr>
      <vt:lpstr>'mức độ 7 -3'!Print_Area</vt:lpstr>
      <vt:lpstr>'tn 5 tl 5'!Print_Area</vt:lpstr>
      <vt:lpstr>'tn 6 - tl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2020-10-09T15:09:03Z</dcterms:created>
  <dcterms:modified xsi:type="dcterms:W3CDTF">2020-10-11T04:47:18Z</dcterms:modified>
</cp:coreProperties>
</file>